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4635" tabRatio="936" activeTab="1"/>
  </bookViews>
  <sheets>
    <sheet name="Data février 18" sheetId="5" r:id="rId1"/>
    <sheet name="Detail fevrier 18" sheetId="76" r:id="rId2"/>
    <sheet name="Individuel" sheetId="62" state="hidden" r:id="rId3"/>
    <sheet name="Details" sheetId="58" state="hidden" r:id="rId4"/>
    <sheet name="Caisse pivot table" sheetId="63" state="hidden" r:id="rId5"/>
    <sheet name="Global janv-fevr" sheetId="57" r:id="rId6"/>
  </sheets>
  <definedNames>
    <definedName name="_xlnm._FilterDatabase" localSheetId="0" hidden="1">'Data février 18'!$A$1:$I$135</definedName>
  </definedNames>
  <calcPr calcId="152511"/>
  <pivotCaches>
    <pivotCache cacheId="0" r:id="rId7"/>
    <pivotCache cacheId="1" r:id="rId8"/>
    <pivotCache cacheId="2" r:id="rId9"/>
    <pivotCache cacheId="3" r:id="rId10"/>
    <pivotCache cacheId="4" r:id="rId11"/>
  </pivotCaches>
</workbook>
</file>

<file path=xl/calcChain.xml><?xml version="1.0" encoding="utf-8"?>
<calcChain xmlns="http://schemas.openxmlformats.org/spreadsheetml/2006/main">
  <c r="E99" i="5" l="1"/>
  <c r="E98" i="5"/>
  <c r="E11" i="5" l="1"/>
  <c r="E10" i="5"/>
  <c r="E13" i="5" l="1"/>
  <c r="E14" i="5"/>
  <c r="E75" i="5"/>
  <c r="E94" i="5"/>
  <c r="E66" i="5"/>
  <c r="E111" i="5"/>
  <c r="E112" i="5"/>
</calcChain>
</file>

<file path=xl/sharedStrings.xml><?xml version="1.0" encoding="utf-8"?>
<sst xmlns="http://schemas.openxmlformats.org/spreadsheetml/2006/main" count="3861" uniqueCount="406">
  <si>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</si>
  <si>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</si>
  <si>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</si>
  <si>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</si>
  <si>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</si>
  <si>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</si>
  <si>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</si>
  <si>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</si>
  <si>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</si>
  <si>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</si>
  <si>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</si>
  <si>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</si>
  <si>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I70</t>
  </si>
  <si>
    <t>I33</t>
  </si>
  <si>
    <t>OUI</t>
  </si>
  <si>
    <t>Wildcat</t>
  </si>
  <si>
    <t>Media</t>
  </si>
  <si>
    <t>NICOLAS</t>
  </si>
  <si>
    <t>DAVID</t>
  </si>
  <si>
    <t>MENSAH</t>
  </si>
  <si>
    <t>Transport</t>
  </si>
  <si>
    <t>Internet</t>
  </si>
  <si>
    <t>Bonus</t>
  </si>
  <si>
    <t>BAKENOU</t>
  </si>
  <si>
    <t>I89</t>
  </si>
  <si>
    <t>SONIA</t>
  </si>
  <si>
    <t>Sonia</t>
  </si>
  <si>
    <t>David</t>
  </si>
  <si>
    <t>Nicolas</t>
  </si>
  <si>
    <t>Equipement</t>
  </si>
  <si>
    <t>Rent &amp; Utilities</t>
  </si>
  <si>
    <t>Personnel</t>
  </si>
  <si>
    <t>Telephone</t>
  </si>
  <si>
    <t>I22</t>
  </si>
  <si>
    <t>Bank Fees</t>
  </si>
  <si>
    <t>ECOBANK</t>
  </si>
  <si>
    <t>Montant dépensé FCFA</t>
  </si>
  <si>
    <t>CA-02-01</t>
  </si>
  <si>
    <t>CA-02-02</t>
  </si>
  <si>
    <t>CA-02-03</t>
  </si>
  <si>
    <t>CA-02-04</t>
  </si>
  <si>
    <t>CA-02-05</t>
  </si>
  <si>
    <t>CA-02-06</t>
  </si>
  <si>
    <t>CA-02-08</t>
  </si>
  <si>
    <t>CA-02-09</t>
  </si>
  <si>
    <t>CA-02-11</t>
  </si>
  <si>
    <t>CA-02-12</t>
  </si>
  <si>
    <t>CA-02-13</t>
  </si>
  <si>
    <t>CA-02-14</t>
  </si>
  <si>
    <t>CA-02-15</t>
  </si>
  <si>
    <t>CA-02-16</t>
  </si>
  <si>
    <t>CA-02-17</t>
  </si>
  <si>
    <t>CA-02-18</t>
  </si>
  <si>
    <t>CA-02-19</t>
  </si>
  <si>
    <t>CA-02-20</t>
  </si>
  <si>
    <t>CA-02-21</t>
  </si>
  <si>
    <t>CA-02-22</t>
  </si>
  <si>
    <t>CA-02-23</t>
  </si>
  <si>
    <t>Bonus média</t>
  </si>
  <si>
    <t>CA-02-24</t>
  </si>
  <si>
    <t>CA-02-25</t>
  </si>
  <si>
    <t>Achat des divers pours bureau</t>
  </si>
  <si>
    <t>CA-02-26</t>
  </si>
  <si>
    <t>CA-02-27</t>
  </si>
  <si>
    <t>CA-02-28</t>
  </si>
  <si>
    <t>CA-02-29</t>
  </si>
  <si>
    <t>CA-02-30</t>
  </si>
  <si>
    <t>CA-02-31</t>
  </si>
  <si>
    <t>CA-02-32</t>
  </si>
  <si>
    <t>CA-02-33</t>
  </si>
  <si>
    <t>CA-02-34</t>
  </si>
  <si>
    <t>CA-02-35</t>
  </si>
  <si>
    <t>CA-02-36</t>
  </si>
  <si>
    <t>CA-02-37</t>
  </si>
  <si>
    <t>CA-02-38</t>
  </si>
  <si>
    <t>CA-02-39</t>
  </si>
  <si>
    <t>CA-02-40</t>
  </si>
  <si>
    <t>CA-02-41</t>
  </si>
  <si>
    <t>CA-02-42</t>
  </si>
  <si>
    <t>CA-02-43</t>
  </si>
  <si>
    <t>CA-02-44</t>
  </si>
  <si>
    <t>CA-02-45</t>
  </si>
  <si>
    <t>CA-02-46</t>
  </si>
  <si>
    <t>CA-02-47</t>
  </si>
  <si>
    <t>CA-02-49</t>
  </si>
  <si>
    <t>CA-02-50</t>
  </si>
  <si>
    <t>CA-02-51</t>
  </si>
  <si>
    <t>CA-02-53</t>
  </si>
  <si>
    <t>CA-02-54</t>
  </si>
  <si>
    <t>CA-02-56</t>
  </si>
  <si>
    <t>CA-02-57</t>
  </si>
  <si>
    <t>CA-02-58</t>
  </si>
  <si>
    <t>CA-02-59</t>
  </si>
  <si>
    <t>CA-02-60</t>
  </si>
  <si>
    <t>Rens</t>
  </si>
  <si>
    <t>CA-02-61</t>
  </si>
  <si>
    <t>CA-02-62</t>
  </si>
  <si>
    <t>Ramassage poubelle</t>
  </si>
  <si>
    <t>nicolas</t>
  </si>
  <si>
    <t>Achat de chargeur de battérie</t>
  </si>
  <si>
    <t>Office Materials</t>
  </si>
  <si>
    <t>Lomé-Kati-Lomé Mission Kati I22</t>
  </si>
  <si>
    <t>Logement et repas Mission Kati I22</t>
  </si>
  <si>
    <t>Travel Subsistence</t>
  </si>
  <si>
    <t>Trust Building</t>
  </si>
  <si>
    <t>Trust building Mission Kati I22</t>
  </si>
  <si>
    <t>Lomé-Dapaong-Lomé Mission Dapaong I33</t>
  </si>
  <si>
    <t>Logement et repas Mission Dapaong I33</t>
  </si>
  <si>
    <t>Trust building Mission Dapaong I33</t>
  </si>
  <si>
    <t>CA-02-48</t>
  </si>
  <si>
    <t>CA-02-55</t>
  </si>
  <si>
    <t>Transport Bureau-Ecobank-Bureau</t>
  </si>
  <si>
    <t>Transport Bureau-Zongo-Bureau</t>
  </si>
  <si>
    <t>Lomé-Mango-Lomé Mission Mango I89</t>
  </si>
  <si>
    <t>Logement et repas Mission Mango I89</t>
  </si>
  <si>
    <t>Trust building Mission Mango I89</t>
  </si>
  <si>
    <t>Lomé-Notsé-Lomé Mission Notsé I33</t>
  </si>
  <si>
    <t>Logement et repas Mission Notsé I33</t>
  </si>
  <si>
    <t>Trust building Mission Notsé I33</t>
  </si>
  <si>
    <t>Bureau-Douane-Bureau Mission Douane I22</t>
  </si>
  <si>
    <t>Trust building Mission Douane I22</t>
  </si>
  <si>
    <t>Instalation antivirus (HP et Dell)</t>
  </si>
  <si>
    <t>Service</t>
  </si>
  <si>
    <t xml:space="preserve"> Repas Mission Notsé I33 </t>
  </si>
  <si>
    <t xml:space="preserve">Tranport Mission Notsé I33 </t>
  </si>
  <si>
    <t>Repas Mission Mango I89</t>
  </si>
  <si>
    <t>Local transport village Aller-Retour Mission Mango I89</t>
  </si>
  <si>
    <t>Bureau-Sagbado-Bureau Mission Sagbado I22</t>
  </si>
  <si>
    <t xml:space="preserve">Achat de téléphone portable </t>
  </si>
  <si>
    <t>Bureau-Ministère-Bureau</t>
  </si>
  <si>
    <t>Bakenou</t>
  </si>
  <si>
    <t>Bureaau- RDV-Bureau pour la piste du perroquet</t>
  </si>
  <si>
    <t>Trust building pour la piste du perroquet</t>
  </si>
  <si>
    <t>Bureau- Vakpossito-Nadjégbé-Bureau</t>
  </si>
  <si>
    <t>Trust building Mision Vakposito-Nadjégbé</t>
  </si>
  <si>
    <t>Maison-deux lions-Maison</t>
  </si>
  <si>
    <t>Bureau apédokoè bureau Mission Apédokoè</t>
  </si>
  <si>
    <t>Bureau-Atakpamé- Lomé Mission Atakpamé</t>
  </si>
  <si>
    <t>Logement et repas Mission Atakpamé</t>
  </si>
  <si>
    <t>Bureau-Atikoumé-Bureau pour affaire de péroquet gris</t>
  </si>
  <si>
    <t>Bureau-Sagbossito-Bureau: Mission d'enquête a sagbosito</t>
  </si>
  <si>
    <t>Trust building Mission d'enquête a sagbosito</t>
  </si>
  <si>
    <t>Bureau-Zanguera-Bureau: Mission à Zanguera</t>
  </si>
  <si>
    <t>Trust building Mission à Zanguera</t>
  </si>
  <si>
    <t xml:space="preserve">Bonus Opération </t>
  </si>
  <si>
    <t>Bureau OCRTIB-Bureau</t>
  </si>
  <si>
    <t>Logement et repas Mission Sokodé</t>
  </si>
  <si>
    <t>Lomé-Sokodé-Lomé Mission  Sokodé</t>
  </si>
  <si>
    <t>Trust building Mission Sokodé</t>
  </si>
  <si>
    <t>Bureau-OCRTIDB-Bureau</t>
  </si>
  <si>
    <t>Lomé-Sinkassé-Lomé Mission sinkassé</t>
  </si>
  <si>
    <t>Logement et repas Mission Sinkassé</t>
  </si>
  <si>
    <t>Bureau-Aéroport-Addidogomé-Bureau</t>
  </si>
  <si>
    <t>Trust building Mission Aéroport-Addidogomé</t>
  </si>
  <si>
    <t>Bureau- sogbossito-Bureau: Renforcement de la confiance à sogbossito</t>
  </si>
  <si>
    <t xml:space="preserve">Trust building </t>
  </si>
  <si>
    <t>Trust building Renforcement de la confiance à sogbossito</t>
  </si>
  <si>
    <t>Trust building Mission Apédokoè</t>
  </si>
  <si>
    <t>Bureau-Ebé-Aflao-Bureau Mission Ebé- Aflao</t>
  </si>
  <si>
    <t>Trust building Mission Ebé- Aflao</t>
  </si>
  <si>
    <t>Trust building Mission Attiyomé</t>
  </si>
  <si>
    <t>Bureau-Attiyomé-Bureau Mission Attiyomé</t>
  </si>
  <si>
    <t>Bureau-Aeroport-Doulassamé-Bureau</t>
  </si>
  <si>
    <t>Trust building Aéroport</t>
  </si>
  <si>
    <t>Bureau-TP3-Bureau pour RDV au port (TP3)</t>
  </si>
  <si>
    <t>Trust building pour RDV au port (TP3)</t>
  </si>
  <si>
    <t>Local transport</t>
  </si>
  <si>
    <t>Bonus media</t>
  </si>
  <si>
    <t>Tranport local Bureau-Sadbado-Afao-Agouè-Bureau</t>
  </si>
  <si>
    <t>Achats des produits pharmaceutique (Dapong)</t>
  </si>
  <si>
    <t>Transport local Bureau-TP3-Bureau</t>
  </si>
  <si>
    <t>Transport local Bureau-OCRTIDB-Bureau</t>
  </si>
  <si>
    <t>Facture d'electricité Mois de Janvier 2018</t>
  </si>
  <si>
    <t>Somme de Montant dépensé FCFA</t>
  </si>
  <si>
    <t>Frais bancaires février</t>
  </si>
  <si>
    <t>Facture d'eau  Novembre</t>
  </si>
  <si>
    <t>Bureau-TDE, Aller retour</t>
  </si>
  <si>
    <t>Remunertion pour gardinage du bureau</t>
  </si>
  <si>
    <t>Bureau-Cacaveli, Aller retour</t>
  </si>
  <si>
    <t>Maison-bureau-maison</t>
  </si>
  <si>
    <t>Bureau-Ecobank, Aller retour</t>
  </si>
  <si>
    <t>Bureau-Ministere env-plage avepozo, Aller retour</t>
  </si>
  <si>
    <t>Bureau-Grand marche, Aller retour</t>
  </si>
  <si>
    <t>Bureau-Ministere env-plage agbodrafo, Aller retour</t>
  </si>
  <si>
    <t>Inter city</t>
  </si>
  <si>
    <t>Nourriture</t>
  </si>
  <si>
    <t>Hebergement</t>
  </si>
  <si>
    <t>Bureau-Be-kpota, Aller retour</t>
  </si>
  <si>
    <t>Mission No1: Bureau-Aflao, Aller retour</t>
  </si>
  <si>
    <t>Lait Peak</t>
  </si>
  <si>
    <t>Nettoyant</t>
  </si>
  <si>
    <t>Ajax</t>
  </si>
  <si>
    <t>Savon de mains</t>
  </si>
  <si>
    <t>Javel</t>
  </si>
  <si>
    <t>Sucre roux</t>
  </si>
  <si>
    <t xml:space="preserve">Biscuit </t>
  </si>
  <si>
    <t>Savon liquide</t>
  </si>
  <si>
    <t>Nescafe</t>
  </si>
  <si>
    <t>Milo</t>
  </si>
  <si>
    <t>Bureau-MERF, Aller retour</t>
  </si>
  <si>
    <t>Bureau-Ministere Affaire etrangere</t>
  </si>
  <si>
    <t>Mission No2: Bureau-Agbalepedo, Aller retour</t>
  </si>
  <si>
    <t>Bueau-TVT, Aller retour</t>
  </si>
  <si>
    <t>Mission No1: Inter urbain</t>
  </si>
  <si>
    <t>Mission No1: Lome-Tandjouare</t>
  </si>
  <si>
    <t>Mission No1: Aller retour village informateur</t>
  </si>
  <si>
    <t>Bureau-Ministere de l'administration territorial, Aller retour</t>
  </si>
  <si>
    <t>Mission No3: Bureau-Adewi, Aller retour</t>
  </si>
  <si>
    <t>Mission No1: Tandjouare-Nano, Aller retour</t>
  </si>
  <si>
    <t>Bureau-Deckon, Aller retour</t>
  </si>
  <si>
    <t>Mission No1: Tandjouare-Bambouaka, Aller retour</t>
  </si>
  <si>
    <t>Mission No4: Maison-Agoe, Aller retour</t>
  </si>
  <si>
    <t>Mission No1: Tandjouare-Lome</t>
  </si>
  <si>
    <t>Mission No4: Maison-Djidjole, Aller retour</t>
  </si>
  <si>
    <t>Bureau-Radio Lome, Aller retour</t>
  </si>
  <si>
    <t>Bureau-Agence, Aller retour</t>
  </si>
  <si>
    <t>Mission No6: Inter urbain</t>
  </si>
  <si>
    <t>Mission No6: Lome-Kante</t>
  </si>
  <si>
    <t>Mission No2: inter urbain</t>
  </si>
  <si>
    <t>Mission No2: Lome-Atakpame</t>
  </si>
  <si>
    <t>Boisson</t>
  </si>
  <si>
    <t>Work compensation</t>
  </si>
  <si>
    <t>Solde de tout compte Mensah Novembre et Décembre 2017</t>
  </si>
  <si>
    <t xml:space="preserve">Trust Building </t>
  </si>
  <si>
    <t>Complement sur salaire</t>
  </si>
  <si>
    <t>Achat de portable</t>
  </si>
  <si>
    <t>CA-02-63</t>
  </si>
  <si>
    <t>CA-02-64</t>
  </si>
  <si>
    <t>Row Labels</t>
  </si>
  <si>
    <t>Grand Total</t>
  </si>
  <si>
    <t>Column Labels</t>
  </si>
  <si>
    <t>(blank)</t>
  </si>
  <si>
    <t>Sum of SORTIE</t>
  </si>
  <si>
    <t>Étiquettes de lignes</t>
  </si>
  <si>
    <t>Total général</t>
  </si>
  <si>
    <t>Transport Bureau-CEET-Bureau</t>
  </si>
  <si>
    <t>Transport Bureau-Ets It's Time-Bureau</t>
  </si>
  <si>
    <t>Logement et repas</t>
  </si>
  <si>
    <t>Team Building</t>
  </si>
  <si>
    <t>CA-02-07</t>
  </si>
  <si>
    <t>CA-02-52</t>
  </si>
  <si>
    <t>CA-02-65</t>
  </si>
  <si>
    <t>CA-02-67</t>
  </si>
  <si>
    <t>CA-02-68</t>
  </si>
  <si>
    <t>CA-02-69</t>
  </si>
  <si>
    <t>CA-02-70</t>
  </si>
  <si>
    <t>CA-02-71</t>
  </si>
  <si>
    <t>CA-02-72</t>
  </si>
  <si>
    <t>CA-02-73</t>
  </si>
  <si>
    <t>CA-02-74</t>
  </si>
  <si>
    <t>CA-02-75</t>
  </si>
  <si>
    <t>CA-02-76</t>
  </si>
  <si>
    <t>CA-02-77</t>
  </si>
  <si>
    <t>CA-02-78</t>
  </si>
  <si>
    <t>CA-02-79</t>
  </si>
  <si>
    <t>Frais de déplacement Stagiaire Bureau-Maison-Bureau</t>
  </si>
  <si>
    <t>Transport Bureau-MERF-Bureau</t>
  </si>
  <si>
    <t>Transport Bureau-TVT-Bureau</t>
  </si>
  <si>
    <t>Local transport Mission I33</t>
  </si>
  <si>
    <t>Frais de transport Bureau-Agoè-Bureau</t>
  </si>
  <si>
    <t>Boissons</t>
  </si>
  <si>
    <t>Reparation Ordinateur</t>
  </si>
  <si>
    <t>Frais de service de netoyage Alice</t>
  </si>
  <si>
    <t>Frais de transport Bureau-kéguè-Bureau pour viste chez l'Avocat</t>
  </si>
  <si>
    <t>Work compensation Mois de Décembre et Janvier I70</t>
  </si>
  <si>
    <t>Frais de transport Mission Katangan</t>
  </si>
  <si>
    <t xml:space="preserve">Boissons </t>
  </si>
  <si>
    <t>Frais internet</t>
  </si>
  <si>
    <t>Frais de transport Mission Echangeur</t>
  </si>
  <si>
    <t>Frais de service gardiennage</t>
  </si>
  <si>
    <t>Frais de transport Bureau-OCTRID-MERF-Bureau</t>
  </si>
  <si>
    <t>Frais de transport Bureau-TVT-Bureau</t>
  </si>
  <si>
    <t>Frais de transport Bureau-Prison-Bureau</t>
  </si>
  <si>
    <t>Jail Visit</t>
  </si>
  <si>
    <t>Frais de visite en prison</t>
  </si>
  <si>
    <t>Frais de transport Bureau -Sagbado-Bureau Mission sagbado</t>
  </si>
  <si>
    <t>Frais de transport Bureau -Ebé-Bureau Mission Ebé</t>
  </si>
  <si>
    <t>Déplacement Maison-Bureau-Maison</t>
  </si>
  <si>
    <t xml:space="preserve">Frais de transport Bureau -OCRTIBD-Bureau </t>
  </si>
  <si>
    <t>Frais de transport pour ravitaillement</t>
  </si>
  <si>
    <t>Déplacement Maison-MATD-Maison</t>
  </si>
  <si>
    <t>Mensah</t>
  </si>
  <si>
    <t>Transport local Bureau-MERF-Bureau</t>
  </si>
  <si>
    <t>Frais de transport Bureau-Port -Bureau Mission Port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</si>
  <si>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</si>
  <si>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</si>
  <si>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</si>
  <si>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</si>
  <si>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</si>
  <si>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</si>
  <si>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</si>
  <si>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</si>
  <si>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</si>
  <si>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</si>
  <si>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</si>
  <si>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</si>
  <si>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 xml:space="preserve"> Abonnemet Internet du 01-01 au 31-01</t>
  </si>
  <si>
    <t>EAGLE Togo</t>
  </si>
  <si>
    <t>DAVID-1</t>
  </si>
  <si>
    <t>RUFFORD</t>
  </si>
  <si>
    <t>Togo</t>
  </si>
  <si>
    <t>Local transport Bureau-Togotelecom, Aller retour</t>
  </si>
  <si>
    <t>DAVID-r</t>
  </si>
  <si>
    <t>Local transport Deplacement informateur</t>
  </si>
  <si>
    <t>Trust building</t>
  </si>
  <si>
    <t>Investigations</t>
  </si>
  <si>
    <t>I33-r</t>
  </si>
  <si>
    <t>Avance sur salaire Pour I89</t>
  </si>
  <si>
    <t>I89-r</t>
  </si>
  <si>
    <t>Telephone Credit to I70</t>
  </si>
  <si>
    <t>MENSAH-1</t>
  </si>
  <si>
    <t>Telephone Credit to Bakenou</t>
  </si>
  <si>
    <t>Telephone Credit to David</t>
  </si>
  <si>
    <t>Telephone Credit to Sonia</t>
  </si>
  <si>
    <t>Telephone Credit to I33</t>
  </si>
  <si>
    <t>Telephone Credit to I89</t>
  </si>
  <si>
    <t>Electricite Mois de Novembre</t>
  </si>
  <si>
    <t>DAVID-2</t>
  </si>
  <si>
    <t>Local transport Bureau-CEET, Aller retour</t>
  </si>
  <si>
    <t>Loyer Mois de Decembre</t>
  </si>
  <si>
    <t>DAVID-3</t>
  </si>
  <si>
    <t>Local transport Bureau-Hanoukope, Aller retour</t>
  </si>
  <si>
    <t>Reservation Billet Avion  Pour I70</t>
  </si>
  <si>
    <t>Flight</t>
  </si>
  <si>
    <t>DAVID-4</t>
  </si>
  <si>
    <t>Local transport Bureau-Agence , Aller retour</t>
  </si>
  <si>
    <t>Vaccination Pour I70</t>
  </si>
  <si>
    <t>Travel Expenses</t>
  </si>
  <si>
    <t>I70-1</t>
  </si>
  <si>
    <t>Ordure bureau Rammassage ordure au bureau</t>
  </si>
  <si>
    <t>Services</t>
  </si>
  <si>
    <t>DAVID-5</t>
  </si>
  <si>
    <t>DAVID-6</t>
  </si>
  <si>
    <t>DAVID-7</t>
  </si>
  <si>
    <t>I22-r</t>
  </si>
  <si>
    <t>Credit to I70</t>
  </si>
  <si>
    <t>MENSAH-2</t>
  </si>
  <si>
    <t>Credit to I33</t>
  </si>
  <si>
    <t>Credit to I89</t>
  </si>
  <si>
    <t>Credit to I22</t>
  </si>
  <si>
    <t>Frais de transfert flooz Pour envoi du budget a l'informateur</t>
  </si>
  <si>
    <t>Transfer Fees</t>
  </si>
  <si>
    <t>NICOLAS-r</t>
  </si>
  <si>
    <t>Carte sim Pour I22</t>
  </si>
  <si>
    <t>Office materials</t>
  </si>
  <si>
    <t>Coupure De la sim</t>
  </si>
  <si>
    <t>Avance sur salaire David</t>
  </si>
  <si>
    <t>Bonus Media</t>
  </si>
  <si>
    <t>Credit to Bakenou</t>
  </si>
  <si>
    <t>MENSAH-3</t>
  </si>
  <si>
    <t>Credit to David</t>
  </si>
  <si>
    <t>Credit to Sonia</t>
  </si>
  <si>
    <t>Achat portable Marque LG</t>
  </si>
  <si>
    <t>Equipment</t>
  </si>
  <si>
    <t>I33-1</t>
  </si>
  <si>
    <t>Boisson Mission No1: x 4</t>
  </si>
  <si>
    <t>SONIA-1</t>
  </si>
  <si>
    <t>Bureau-Marche, Aller retour</t>
  </si>
  <si>
    <t>SONIA-r</t>
  </si>
  <si>
    <t>BAKENOU-r</t>
  </si>
  <si>
    <t>Boisson Mission No2: x4</t>
  </si>
  <si>
    <t>Nourriture Mission No1:</t>
  </si>
  <si>
    <t>Hebergement Mission No1: x1 nuite</t>
  </si>
  <si>
    <t>I33-2</t>
  </si>
  <si>
    <t>MENSAH-4</t>
  </si>
  <si>
    <t>Boisson Mission No1:x5</t>
  </si>
  <si>
    <t>Boisson Mission No3: x4</t>
  </si>
  <si>
    <t>Local transport Mission No1: Inter urbain</t>
  </si>
  <si>
    <t>Boisson Mission No1:x4</t>
  </si>
  <si>
    <t>Carte sim Pour I89</t>
  </si>
  <si>
    <t>I89-1</t>
  </si>
  <si>
    <t>Boisson Mission No1:x8</t>
  </si>
  <si>
    <t>Boisson Mission No4: x5</t>
  </si>
  <si>
    <t>MENSAH-5</t>
  </si>
  <si>
    <t>Changement vol Pour I70</t>
  </si>
  <si>
    <t>DAVID-8</t>
  </si>
  <si>
    <t>Hebergement Mission No6: x1 nuite</t>
  </si>
  <si>
    <t>I89-2</t>
  </si>
  <si>
    <t>Nourriture Mission No6:</t>
  </si>
  <si>
    <t>Boisson Mission No6:x6</t>
  </si>
  <si>
    <t>Nourriture Mission No2:</t>
  </si>
  <si>
    <t>Hebergement Mission No2: x1nuite</t>
  </si>
  <si>
    <t>I33-3</t>
  </si>
  <si>
    <t>Boisson Mission No2:x5</t>
  </si>
  <si>
    <t>MENSAH-6</t>
  </si>
  <si>
    <t>MENSAH-7</t>
  </si>
  <si>
    <t>I89-3</t>
  </si>
  <si>
    <t>I33-4</t>
  </si>
  <si>
    <t>MENSAH-8</t>
  </si>
  <si>
    <t>DAVID-9</t>
  </si>
  <si>
    <t>DAVID-10</t>
  </si>
  <si>
    <t>DAVID-11</t>
  </si>
  <si>
    <t>DAVID-12</t>
  </si>
  <si>
    <t>DAVID-13</t>
  </si>
  <si>
    <t>DAVID-14</t>
  </si>
  <si>
    <t>DAVID-15</t>
  </si>
  <si>
    <t>Frais Bancaire janvier</t>
  </si>
  <si>
    <t>RELEVE BANCAIRE</t>
  </si>
  <si>
    <t>Jail Visits</t>
  </si>
  <si>
    <t xml:space="preserve">Team Building </t>
  </si>
  <si>
    <t>BQ</t>
  </si>
  <si>
    <t>Travel subsistence</t>
  </si>
  <si>
    <t>CA-01-54</t>
  </si>
  <si>
    <t>CA-01-53</t>
  </si>
  <si>
    <t>Salaire Mois de février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</si>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</sst>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;@"/>
    <numFmt numFmtId="165" formatCode="_-* #,##0\ _€_-;\-* #,##0\ _€_-;_-* &quot;-&quot;??\ _€_-;_-@_-"/>
    <numFmt numFmtId="166" formatCode="#,##0.00000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5">
    <xf numFmtId="0" fontId="0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3" fillId="0" borderId="0" xfId="0" applyNumberFormat="1" applyFont="1" applyAlignment="1">
      <alignment horizontal="center" vertical="top"/>
    </xf>
    <xf numFmtId="0" fontId="3" fillId="0" borderId="0" xfId="0" applyFont="1" applyBorder="1"/>
    <xf numFmtId="0" fontId="10" fillId="0" borderId="0" xfId="0" applyFont="1" applyFill="1" applyAlignment="1">
      <alignment horizontal="left"/>
    </xf>
    <xf numFmtId="0" fontId="11" fillId="0" borderId="0" xfId="0" applyFont="1"/>
    <xf numFmtId="0" fontId="3" fillId="0" borderId="0" xfId="0" applyFont="1" applyFill="1" applyBorder="1" applyAlignment="1">
      <alignment horizontal="left"/>
    </xf>
    <xf numFmtId="0" fontId="2" fillId="2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0" fillId="0" borderId="0" xfId="0" applyAlignment="1">
      <alignment horizontal="left" indent="1"/>
    </xf>
    <xf numFmtId="14" fontId="13" fillId="3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12" fillId="3" borderId="2" xfId="0" applyFont="1" applyFill="1" applyBorder="1"/>
    <xf numFmtId="165" fontId="1" fillId="3" borderId="2" xfId="4" applyNumberFormat="1" applyFont="1" applyFill="1" applyBorder="1" applyAlignment="1">
      <alignment horizontal="left"/>
    </xf>
    <xf numFmtId="0" fontId="3" fillId="3" borderId="2" xfId="0" applyFont="1" applyFill="1" applyBorder="1"/>
    <xf numFmtId="164" fontId="4" fillId="2" borderId="2" xfId="0" applyNumberFormat="1" applyFont="1" applyFill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wrapText="1"/>
    </xf>
    <xf numFmtId="14" fontId="3" fillId="0" borderId="2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left" vertical="center" wrapText="1"/>
    </xf>
    <xf numFmtId="14" fontId="13" fillId="0" borderId="2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3" fillId="0" borderId="2" xfId="0" applyFont="1" applyBorder="1"/>
    <xf numFmtId="3" fontId="3" fillId="3" borderId="2" xfId="0" applyNumberFormat="1" applyFont="1" applyFill="1" applyBorder="1" applyAlignment="1">
      <alignment horizontal="right" vertical="center" wrapText="1"/>
    </xf>
    <xf numFmtId="3" fontId="3" fillId="3" borderId="2" xfId="0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14" fontId="7" fillId="0" borderId="0" xfId="1" applyNumberFormat="1" applyFont="1" applyFill="1" applyBorder="1"/>
    <xf numFmtId="3" fontId="7" fillId="0" borderId="0" xfId="1" applyNumberFormat="1" applyFont="1" applyFill="1" applyBorder="1"/>
    <xf numFmtId="3" fontId="7" fillId="0" borderId="0" xfId="1" applyNumberFormat="1" applyFont="1" applyFill="1" applyBorder="1" applyAlignment="1">
      <alignment horizontal="center" wrapText="1"/>
    </xf>
    <xf numFmtId="3" fontId="7" fillId="0" borderId="0" xfId="1" applyNumberFormat="1" applyFont="1" applyFill="1" applyBorder="1" applyAlignment="1">
      <alignment horizontal="center"/>
    </xf>
    <xf numFmtId="43" fontId="7" fillId="0" borderId="0" xfId="4" applyFont="1" applyFill="1" applyBorder="1" applyAlignment="1">
      <alignment horizontal="center"/>
    </xf>
    <xf numFmtId="3" fontId="7" fillId="0" borderId="0" xfId="0" applyNumberFormat="1" applyFont="1" applyFill="1" applyBorder="1"/>
    <xf numFmtId="3" fontId="9" fillId="0" borderId="0" xfId="0" applyNumberFormat="1" applyFont="1" applyFill="1" applyBorder="1"/>
    <xf numFmtId="14" fontId="9" fillId="0" borderId="0" xfId="0" applyNumberFormat="1" applyFont="1" applyFill="1" applyBorder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left" vertical="center"/>
    </xf>
    <xf numFmtId="3" fontId="9" fillId="0" borderId="0" xfId="0" applyNumberFormat="1" applyFont="1"/>
    <xf numFmtId="3" fontId="9" fillId="0" borderId="0" xfId="0" applyNumberFormat="1" applyFont="1" applyFill="1" applyBorder="1" applyAlignment="1">
      <alignment horizontal="right" vertical="center" wrapText="1"/>
    </xf>
    <xf numFmtId="43" fontId="9" fillId="0" borderId="0" xfId="4" applyFont="1" applyFill="1" applyBorder="1"/>
    <xf numFmtId="43" fontId="9" fillId="0" borderId="0" xfId="4" applyNumberFormat="1" applyFont="1" applyFill="1" applyBorder="1"/>
    <xf numFmtId="0" fontId="8" fillId="0" borderId="0" xfId="0" applyFont="1" applyBorder="1"/>
    <xf numFmtId="4" fontId="9" fillId="0" borderId="0" xfId="0" applyNumberFormat="1" applyFont="1" applyFill="1" applyBorder="1" applyAlignment="1">
      <alignment horizontal="left" vertical="center" wrapText="1"/>
    </xf>
    <xf numFmtId="43" fontId="9" fillId="0" borderId="0" xfId="4" applyFont="1" applyBorder="1" applyAlignment="1">
      <alignment horizontal="left"/>
    </xf>
    <xf numFmtId="166" fontId="8" fillId="0" borderId="0" xfId="0" applyNumberFormat="1" applyFont="1"/>
    <xf numFmtId="0" fontId="9" fillId="0" borderId="0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Alignment="1"/>
    <xf numFmtId="0" fontId="9" fillId="0" borderId="0" xfId="0" applyFont="1" applyFill="1" applyBorder="1"/>
    <xf numFmtId="4" fontId="9" fillId="0" borderId="0" xfId="0" applyNumberFormat="1" applyFont="1" applyFill="1" applyBorder="1" applyAlignment="1">
      <alignment horizontal="left" vertical="center"/>
    </xf>
    <xf numFmtId="14" fontId="8" fillId="0" borderId="0" xfId="0" applyNumberFormat="1" applyFont="1" applyFill="1" applyBorder="1"/>
    <xf numFmtId="3" fontId="9" fillId="3" borderId="0" xfId="0" applyNumberFormat="1" applyFont="1" applyFill="1" applyBorder="1" applyAlignment="1">
      <alignment horizontal="right" vertical="center" wrapText="1"/>
    </xf>
    <xf numFmtId="2" fontId="14" fillId="0" borderId="0" xfId="0" applyNumberFormat="1" applyFont="1" applyBorder="1" applyAlignment="1">
      <alignment vertical="top" wrapText="1"/>
    </xf>
    <xf numFmtId="3" fontId="9" fillId="0" borderId="0" xfId="0" applyNumberFormat="1" applyFont="1" applyAlignment="1">
      <alignment horizontal="center"/>
    </xf>
    <xf numFmtId="0" fontId="9" fillId="0" borderId="0" xfId="0" applyNumberFormat="1" applyFont="1" applyFill="1" applyBorder="1" applyAlignment="1">
      <alignment horizontal="left" wrapText="1"/>
    </xf>
    <xf numFmtId="0" fontId="9" fillId="3" borderId="0" xfId="0" applyFont="1" applyFill="1" applyBorder="1"/>
    <xf numFmtId="165" fontId="8" fillId="3" borderId="0" xfId="4" applyNumberFormat="1" applyFont="1" applyFill="1" applyBorder="1" applyAlignment="1">
      <alignment horizontal="left"/>
    </xf>
    <xf numFmtId="0" fontId="9" fillId="0" borderId="0" xfId="0" applyFont="1" applyBorder="1"/>
    <xf numFmtId="3" fontId="9" fillId="3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/>
    <xf numFmtId="3" fontId="3" fillId="0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" fontId="3" fillId="0" borderId="2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/>
    <xf numFmtId="3" fontId="9" fillId="0" borderId="0" xfId="0" applyNumberFormat="1" applyFont="1" applyFill="1" applyBorder="1" applyAlignment="1">
      <alignment horizontal="right" vertical="center"/>
    </xf>
    <xf numFmtId="0" fontId="15" fillId="0" borderId="0" xfId="0" applyNumberFormat="1" applyFont="1" applyFill="1" applyBorder="1" applyAlignment="1">
      <alignment horizontal="left" vertical="center"/>
    </xf>
    <xf numFmtId="1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right" vertical="center"/>
    </xf>
    <xf numFmtId="14" fontId="9" fillId="3" borderId="0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5">
    <cellStyle name="Comma 3" xfId="2"/>
    <cellStyle name="Milliers" xfId="4" builtinId="3"/>
    <cellStyle name="Normal" xfId="0" builtinId="0"/>
    <cellStyle name="Normal 2" xfId="3"/>
    <cellStyle name="Normal_Total expenses by dat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02%202018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02%202018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02%202018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F&#233;vrier%202018.xlsx" TargetMode="External"/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F&#233;vrier%202018.xlsx" TargetMode="External"/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238.797489004632" createdVersion="6" refreshedVersion="6" minRefreshableVersion="3" recordCount="103">
  <cacheSource type="worksheet">
    <worksheetSource ref="A1:I123" sheet="Data février 18" r:id="rId2"/>
  </cacheSource>
  <cacheFields count="9">
    <cacheField name="Date" numFmtId="14">
      <sharedItems containsSemiMixedTypes="0" containsNonDate="0" containsDate="1" containsString="0" minDate="2018-02-01T00:00:00" maxDate="2018-03-01T00:00:00"/>
    </cacheField>
    <cacheField name="Détails" numFmtId="0">
      <sharedItems count="90">
        <s v="Achat de chargeur de battérie"/>
        <s v="Lomé-Kati-Lomé Mission Kati I22"/>
        <s v="Logement et repas Mission Kati I22"/>
        <s v="Trust building Mission Kati I22"/>
        <s v="Lomé-Dapaong-Lomé Mission Dapaong I33"/>
        <s v="Logement et repas Mission Dapaong I33"/>
        <s v="Trust building Mission Dapaong I33"/>
        <s v="Local transport village Aller-Retour Mission Kati : I33"/>
        <s v="Transport local Bureau-Echangeur-Bureau"/>
        <s v="Trust Bulding"/>
        <s v="Ramassage poubelle"/>
        <s v="Transport Bureau-Ecobank-Bureau"/>
        <s v="Solde de tout compte Mensah Novembre et Décembre 2017"/>
        <s v="Transport Bureau-Zongo-Bureau"/>
        <s v="Réparation d'ordinateur"/>
        <s v="Complement sur salaire"/>
        <s v="Achat de portable"/>
        <s v="Bureau-Katanga-Bureau Mission Katanga I89"/>
        <s v="Trust building Mission Katanga I89"/>
        <s v="Abonnement ADSL"/>
        <s v="Mission Tsévié  I89"/>
        <s v="Trust building Mission Tsévié  I89"/>
        <s v="Prestation de service de gardinnage mois de janvier"/>
        <s v="Lomé-Mango-Lomé Mission Mango I89"/>
        <s v="Logement et repas Mission Mango I89"/>
        <s v="Trust building Mission Mango I89"/>
        <s v="Lomé-Notsé-Lomé Mission Notsé I33"/>
        <s v="Logement et repas Mission Notsé I33"/>
        <s v="Trust building Mission Notsé I33"/>
        <s v="Local transport village Aller-Retour Mission Mango I89"/>
        <s v="Repas Mission Mango I89"/>
        <s v="Bureau-Douane-Bureau Mission Douane I22"/>
        <s v="Trust building Mission Douane I22"/>
        <s v="Instalation antivirus (HP et Dell)"/>
        <s v="Tranport Mission Notsé I33 "/>
        <s v=" Repas Mission Notsé I33 "/>
        <s v="Bureau-Sagbado-Bureau Mission Sagbado I22"/>
        <s v="Achat de téléphone portable "/>
        <s v="Bureau-Ministère-Bureau"/>
        <s v="Bureaau- RDV-Bureau pour la piste du perroquet"/>
        <s v="Trust building pour la piste du perroquet"/>
        <s v="Bureau- Vakpossito-Nadjégbé-Bureau"/>
        <s v="Trust building Mision Vakposito-Nadjégbé"/>
        <s v="Bureau apédokoè bureau Mission Apédokoè"/>
        <s v="Trust building Mission Apédokoè"/>
        <s v="Maison-deux lions-Maison"/>
        <s v="Bureau-Atakpamé- Lomé Mission Atakpamé"/>
        <s v="Logement et repas Mission Atakpamé"/>
        <s v="Bureau-Atikoumé-Bureau pour affaire de péroquet gris"/>
        <s v="Trust Building "/>
        <s v="Déplacemen Maison-Bureau-Maison du 19/02 au 20/02"/>
        <s v="Bureau-Sagbossito-Bureau: Mission d'enquête a sagbosito"/>
        <s v="Trust building Mission d'enquête a sagbosito"/>
        <s v="Bureau-Zanguera-Bureau: Mission à Zanguera"/>
        <s v="Trust building Mission à Zanguera"/>
        <s v="Bonus Opération "/>
        <s v="Bureau OCRTIB-Bureau"/>
        <s v="Bonus média"/>
        <s v="Lomé-Sokodé-Lomé Mission  Sokodé"/>
        <s v="Logement et repas Mission Sokodé"/>
        <s v="Trust building Mission Sokodé"/>
        <s v="Bureau-OCRTIDB-Bureau"/>
        <s v="Lomé-Sinkassé-Lomé Mission sinkassé"/>
        <s v="Logement et repas Mission Sinkassé"/>
        <s v="Trust building Mission Sinkassé"/>
        <s v="Bureau-Aéroport-Addidogomé-Bureau"/>
        <s v="Trust building Mission Aéroport-Addidogomé"/>
        <s v="Bureau- sogbossito-Bureau: Renforcement de la confiance à sogbossito"/>
        <s v="Trust building Renforcement de la confiance à sogbossito"/>
        <s v="Bureau-Ebé-Aflao-Bureau Mission Ebé- Aflao"/>
        <s v="Trust building Mission Ebé- Aflao"/>
        <s v="Bureau-Attiyomé-Bureau Mission Attiyomé"/>
        <s v="Trust building Mission Attiyomé"/>
        <s v="Bureau-Aeroport-Doulassamé-Bureau"/>
        <s v="Trust building Aéroport"/>
        <s v="Bureau-TP3-Bureau pour RDV au port (TP3)"/>
        <s v="Trust building pour RDV au port (TP3)"/>
        <s v="Local transport"/>
        <s v="Achat des divers pours bureau"/>
        <s v="Achat de produit ménager "/>
        <s v="Achat de biscuit bureau"/>
        <s v="Bonus media"/>
        <s v="Tranport local Bureau-Sadbado-Afao-Agouè-Bureau"/>
        <s v="Achat de boite de suicre"/>
        <s v="Achats des produits pharmaceutique (Dapong)"/>
        <s v="Transport local Bureau-Port-Bureau"/>
        <s v="Transport local Bureau-TP3-Bureau"/>
        <s v="Transport local Bureau-OCRTIDB-Bureau"/>
        <s v="Frais bancaires février"/>
        <s v="Facture d'electricité Mois de Janvier 2018"/>
      </sharedItems>
    </cacheField>
    <cacheField name="Type de dépenses" numFmtId="0">
      <sharedItems/>
    </cacheField>
    <cacheField name="Departement" numFmtId="0">
      <sharedItems/>
    </cacheField>
    <cacheField name="Montant dépensé FCFA" numFmtId="0">
      <sharedItems containsSemiMixedTypes="0" containsString="0" containsNumber="1" containsInteger="1" minValue="200" maxValue="800000"/>
    </cacheField>
    <cacheField name="Nom" numFmtId="0">
      <sharedItems count="10">
        <s v="nicolas"/>
        <s v="I22"/>
        <s v="I33"/>
        <s v="I89"/>
        <s v="David"/>
        <s v="I70"/>
        <s v="Rens"/>
        <s v="Sonia"/>
        <s v="Bakenou"/>
        <s v="ECOBANK"/>
      </sharedItems>
    </cacheField>
    <cacheField name="Donateur" numFmtId="0">
      <sharedItems/>
    </cacheField>
    <cacheField name="N° Reçu" numFmtId="0">
      <sharedItems/>
    </cacheField>
    <cacheField name="Justificatif" numFmtId="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eur" refreshedDate="43238.816818749998" createdVersion="6" refreshedVersion="6" minRefreshableVersion="3" recordCount="105">
  <cacheSource type="worksheet">
    <worksheetSource ref="A1:I1048576" sheet="Data février 18" r:id="rId2"/>
  </cacheSource>
  <cacheFields count="9">
    <cacheField name="Date" numFmtId="0">
      <sharedItems containsNonDate="0" containsDate="1" containsString="0" containsBlank="1" minDate="2018-02-01T00:00:00" maxDate="2018-03-01T00:00:00"/>
    </cacheField>
    <cacheField name="Détails" numFmtId="0">
      <sharedItems containsBlank="1"/>
    </cacheField>
    <cacheField name="Type de dépenses" numFmtId="0">
      <sharedItems containsBlank="1" count="12">
        <s v="Equipement"/>
        <s v="Transport"/>
        <s v="Travel Subsistence"/>
        <s v="Trust Building"/>
        <s v="Service"/>
        <s v="Personnel"/>
        <s v="Internet"/>
        <s v="Office Materials"/>
        <s v="Bonus"/>
        <s v="Bank Fees"/>
        <s v="Rent &amp; Utilities"/>
        <m/>
      </sharedItems>
    </cacheField>
    <cacheField name="Departement" numFmtId="0">
      <sharedItems containsBlank="1" count="9">
        <s v="Media"/>
        <s v="Investigation"/>
        <s v="Office"/>
        <s v="Management"/>
        <s v="Complement sur salaire"/>
        <s v="Achat de portable"/>
        <s v="Legal"/>
        <m/>
        <s v="Team Building" u="1"/>
      </sharedItems>
    </cacheField>
    <cacheField name="Montant dépensé FCFA" numFmtId="0">
      <sharedItems containsString="0" containsBlank="1" containsNumber="1" containsInteger="1" minValue="200" maxValue="800000"/>
    </cacheField>
    <cacheField name="Nom" numFmtId="0">
      <sharedItems containsBlank="1"/>
    </cacheField>
    <cacheField name="Donateur" numFmtId="0">
      <sharedItems containsBlank="1" count="2">
        <s v="Wildcat"/>
        <m/>
      </sharedItems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eur" refreshedDate="43238.986952314815" createdVersion="6" refreshedVersion="6" minRefreshableVersion="3" recordCount="66">
  <cacheSource type="worksheet">
    <worksheetSource ref="A4:G90" sheet="Journal de caisse" r:id="rId2"/>
  </cacheSource>
  <cacheFields count="7">
    <cacheField name="N° Piéce " numFmtId="0">
      <sharedItems containsBlank="1"/>
    </cacheField>
    <cacheField name="DATES EMISE" numFmtId="0">
      <sharedItems containsNonDate="0" containsDate="1" containsString="0" containsBlank="1" minDate="2018-02-01T00:00:00" maxDate="2018-10-22T00:00:00"/>
    </cacheField>
    <cacheField name="nom" numFmtId="0">
      <sharedItems containsBlank="1" count="11">
        <m/>
        <s v="Nicolas"/>
        <s v="I33"/>
        <s v="I22"/>
        <s v="I89"/>
        <s v="David"/>
        <s v="ECOBANK"/>
        <s v="I70"/>
        <s v="Rens"/>
        <s v="Sonia"/>
        <s v="BAKENOU"/>
      </sharedItems>
    </cacheField>
    <cacheField name="LIBELLES" numFmtId="0">
      <sharedItems/>
    </cacheField>
    <cacheField name="ENTREE" numFmtId="165">
      <sharedItems containsString="0" containsBlank="1" containsNumber="1" containsInteger="1" minValue="2000000" maxValue="6007057"/>
    </cacheField>
    <cacheField name="SORTIE" numFmtId="165">
      <sharedItems containsString="0" containsBlank="1" containsNumber="1" containsInteger="1" minValue="600" maxValue="2952050" count="51">
        <m/>
        <n v="12000"/>
        <n v="90400"/>
        <n v="57000"/>
        <n v="25000"/>
        <n v="4600"/>
        <n v="3000"/>
        <n v="600"/>
        <n v="800000"/>
        <n v="4800"/>
        <n v="72000"/>
        <n v="60000"/>
        <n v="50000"/>
        <n v="5000"/>
        <n v="101000"/>
        <n v="5400"/>
        <n v="85000"/>
        <n v="76000"/>
        <n v="33800"/>
        <n v="19000"/>
        <n v="10000"/>
        <n v="15000"/>
        <n v="14000"/>
        <n v="1600"/>
        <n v="1200"/>
        <n v="3400"/>
        <n v="3200"/>
        <n v="2600"/>
        <n v="2800"/>
        <n v="14700"/>
        <n v="9000"/>
        <n v="100000"/>
        <n v="1000"/>
        <n v="198000"/>
        <n v="252000"/>
        <n v="56000"/>
        <n v="116200"/>
        <n v="4500"/>
        <n v="3900"/>
        <n v="81300"/>
        <n v="4000"/>
        <n v="30000"/>
        <n v="15950"/>
        <n v="5500"/>
        <n v="320000"/>
        <n v="5800"/>
        <n v="2200"/>
        <n v="25800"/>
        <n v="2000"/>
        <n v="10900"/>
        <n v="2952050"/>
      </sharedItems>
    </cacheField>
    <cacheField name="SOLDE" numFmtId="165">
      <sharedItems containsSemiMixedTypes="0" containsString="0" containsNumber="1" containsInteger="1" minValue="1476757" maxValue="38150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eur" refreshedDate="43369.531242939818" createdVersion="4" refreshedVersion="4" minRefreshableVersion="3" recordCount="132">
  <cacheSource type="worksheet">
    <worksheetSource ref="A2:I134" sheet="Data février 18" r:id="rId2"/>
  </cacheSource>
  <cacheFields count="9">
    <cacheField name="01/02/2018" numFmtId="0">
      <sharedItems containsNonDate="0" containsDate="1" containsString="0" containsBlank="1" minDate="2018-02-01T00:00:00" maxDate="2018-03-01T00:00:00"/>
    </cacheField>
    <cacheField name="Achat de chargeur de battérie" numFmtId="0">
      <sharedItems containsBlank="1"/>
    </cacheField>
    <cacheField name="Equipement" numFmtId="0">
      <sharedItems containsBlank="1"/>
    </cacheField>
    <cacheField name="Media" numFmtId="0">
      <sharedItems containsBlank="1"/>
    </cacheField>
    <cacheField name="12 000" numFmtId="3">
      <sharedItems containsString="0" containsBlank="1" containsNumber="1" containsInteger="1" minValue="200" maxValue="800000"/>
    </cacheField>
    <cacheField name="Nicolas" numFmtId="0">
      <sharedItems containsBlank="1"/>
    </cacheField>
    <cacheField name="Wildcat" numFmtId="0">
      <sharedItems containsBlank="1"/>
    </cacheField>
    <cacheField name="CA-02-01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uteur" refreshedDate="43369.531874768516" createdVersion="4" refreshedVersion="4" minRefreshableVersion="3" recordCount="132">
  <cacheSource type="worksheet">
    <worksheetSource ref="A1:I133" sheet="Data février 18" r:id="rId2"/>
  </cacheSource>
  <cacheFields count="9">
    <cacheField name="Date" numFmtId="14">
      <sharedItems containsSemiMixedTypes="0" containsNonDate="0" containsDate="1" containsString="0" minDate="2018-02-01T00:00:00" maxDate="2018-03-01T00:00:00"/>
    </cacheField>
    <cacheField name="Détails" numFmtId="0">
      <sharedItems/>
    </cacheField>
    <cacheField name="Type de dépenses" numFmtId="0">
      <sharedItems count="12">
        <s v="Equipement"/>
        <s v="Transport"/>
        <s v="Travel subsistence"/>
        <s v="Trust building"/>
        <s v="Service"/>
        <s v="Personnel"/>
        <s v="Internet"/>
        <s v="Jail Visit"/>
        <s v="Office Materials"/>
        <s v="Bonus"/>
        <s v="Rent &amp; Utilities"/>
        <s v="Bank Fees"/>
      </sharedItems>
    </cacheField>
    <cacheField name="Departement" numFmtId="0">
      <sharedItems count="6">
        <s v="Media"/>
        <s v="Investigation"/>
        <s v="Office"/>
        <s v="Management"/>
        <s v="Legal"/>
        <s v="Team Building"/>
      </sharedItems>
    </cacheField>
    <cacheField name="Montant dépensé FCFA" numFmtId="3">
      <sharedItems containsSemiMixedTypes="0" containsString="0" containsNumber="1" containsInteger="1" minValue="200" maxValue="800000"/>
    </cacheField>
    <cacheField name="Nom" numFmtId="0">
      <sharedItems/>
    </cacheField>
    <cacheField name="Donateur" numFmtId="0">
      <sharedItems/>
    </cacheField>
    <cacheField name="N° Reçu" numFmtId="0">
      <sharedItems/>
    </cacheField>
    <cacheField name="Justificatif" numFmtId="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d v="2018-02-01T00:00:00"/>
    <x v="0"/>
    <s v="Equipement"/>
    <s v="Media"/>
    <n v="12000"/>
    <x v="0"/>
    <s v="Wildcat"/>
    <s v="CA-02-01"/>
    <s v="OUI"/>
  </r>
  <r>
    <d v="2018-02-02T00:00:00"/>
    <x v="1"/>
    <s v="Transport"/>
    <s v="Investigation"/>
    <n v="13000"/>
    <x v="1"/>
    <s v="Wildcat"/>
    <s v="CA-02-03"/>
    <s v="OUI"/>
  </r>
  <r>
    <d v="2018-02-02T00:00:00"/>
    <x v="2"/>
    <s v="Travel Subsistence"/>
    <s v="Investigation"/>
    <n v="35000"/>
    <x v="1"/>
    <s v="Wildcat"/>
    <s v="CA-02-03"/>
    <s v="OUI"/>
  </r>
  <r>
    <d v="2018-02-02T00:00:00"/>
    <x v="3"/>
    <s v="Trust Building"/>
    <s v="Investigation"/>
    <n v="9000"/>
    <x v="1"/>
    <s v="Wildcat"/>
    <s v="CA-02-03"/>
    <s v="OUI"/>
  </r>
  <r>
    <d v="2018-02-02T00:00:00"/>
    <x v="4"/>
    <s v="Transport"/>
    <s v="Investigation"/>
    <n v="36400"/>
    <x v="2"/>
    <s v="Wildcat"/>
    <s v="CA-02-02"/>
    <s v="OUI"/>
  </r>
  <r>
    <d v="2018-02-02T00:00:00"/>
    <x v="5"/>
    <s v="Travel Subsistence"/>
    <s v="Investigation"/>
    <n v="35000"/>
    <x v="2"/>
    <s v="Wildcat"/>
    <s v="CA-02-02"/>
    <s v="OUI"/>
  </r>
  <r>
    <d v="2018-02-02T00:00:00"/>
    <x v="6"/>
    <s v="Trust Building"/>
    <s v="Investigation"/>
    <n v="19000"/>
    <x v="2"/>
    <s v="Wildcat"/>
    <s v="CA-02-02"/>
    <s v="OUI"/>
  </r>
  <r>
    <d v="2018-02-06T00:00:00"/>
    <x v="7"/>
    <s v="Transport"/>
    <s v="Investigation"/>
    <n v="15000"/>
    <x v="2"/>
    <s v="Wildcat"/>
    <s v="CA-02-04"/>
    <s v="OUI"/>
  </r>
  <r>
    <d v="2018-02-06T00:00:00"/>
    <x v="6"/>
    <s v="Trust Building"/>
    <s v="Investigation"/>
    <n v="10000"/>
    <x v="2"/>
    <s v="Wildcat"/>
    <s v="CA-02-04"/>
    <s v="OUI"/>
  </r>
  <r>
    <d v="2018-02-06T00:00:00"/>
    <x v="8"/>
    <s v="Transport"/>
    <s v="Investigation"/>
    <n v="1600"/>
    <x v="3"/>
    <s v="Wildcat"/>
    <s v="CA-02-05"/>
    <s v="OUI"/>
  </r>
  <r>
    <d v="2018-02-06T00:00:00"/>
    <x v="9"/>
    <s v="Trust Building"/>
    <s v="Investigation"/>
    <n v="3000"/>
    <x v="3"/>
    <s v="Wildcat"/>
    <s v="CA-02-05"/>
    <s v="OUI"/>
  </r>
  <r>
    <d v="2018-02-06T00:00:00"/>
    <x v="10"/>
    <s v="Service"/>
    <s v="Office"/>
    <n v="3000"/>
    <x v="4"/>
    <s v="Wildcat"/>
    <s v="CA-02-06"/>
    <s v="OUI"/>
  </r>
  <r>
    <d v="2018-02-07T00:00:00"/>
    <x v="11"/>
    <s v="Transport"/>
    <s v="Office"/>
    <n v="600"/>
    <x v="4"/>
    <s v="Wildcat"/>
    <s v="CA-02-08"/>
    <s v="OUI"/>
  </r>
  <r>
    <d v="2018-02-07T00:00:00"/>
    <x v="12"/>
    <s v="Personnel"/>
    <s v="Management"/>
    <n v="800000"/>
    <x v="4"/>
    <s v="Wildcat"/>
    <s v="CA-02-09"/>
    <s v="OUI"/>
  </r>
  <r>
    <d v="2018-02-07T00:00:00"/>
    <x v="13"/>
    <s v="Transport"/>
    <s v="Investigation"/>
    <n v="4800"/>
    <x v="3"/>
    <s v="Wildcat"/>
    <s v="CA-02-10"/>
    <s v="OUI"/>
  </r>
  <r>
    <d v="2018-02-07T00:00:00"/>
    <x v="14"/>
    <s v="Service"/>
    <s v="Office"/>
    <n v="60000"/>
    <x v="0"/>
    <s v="Wildcat"/>
    <s v="CA-02-11"/>
    <s v="OUI"/>
  </r>
  <r>
    <d v="2018-02-07T00:00:00"/>
    <x v="15"/>
    <s v="Personnel"/>
    <s v="Complement sur salaire"/>
    <n v="60000"/>
    <x v="5"/>
    <s v="Wildcat"/>
    <s v="CA-02-12"/>
    <s v="OUI"/>
  </r>
  <r>
    <d v="2018-02-07T00:00:00"/>
    <x v="16"/>
    <s v="Equipement"/>
    <s v="Achat de portable"/>
    <n v="50000"/>
    <x v="4"/>
    <s v="Wildcat"/>
    <s v="CA-02-13"/>
    <s v="OUI"/>
  </r>
  <r>
    <d v="2018-02-08T00:00:00"/>
    <x v="1"/>
    <s v="Transport"/>
    <s v="Investigation"/>
    <n v="13000"/>
    <x v="1"/>
    <s v="Wildcat"/>
    <s v="CA-02-14"/>
    <s v="OUI"/>
  </r>
  <r>
    <d v="2018-02-08T00:00:00"/>
    <x v="2"/>
    <s v="Travel Subsistence"/>
    <s v="Investigation"/>
    <n v="35000"/>
    <x v="1"/>
    <s v="Wildcat"/>
    <s v="CA-02-14"/>
    <s v="OUI"/>
  </r>
  <r>
    <d v="2018-02-08T00:00:00"/>
    <x v="3"/>
    <s v="Trust Building"/>
    <s v="Investigation"/>
    <n v="9000"/>
    <x v="1"/>
    <s v="Wildcat"/>
    <s v="CA-02-14"/>
    <s v="OUI"/>
  </r>
  <r>
    <d v="2018-02-08T00:00:00"/>
    <x v="17"/>
    <s v="Transport"/>
    <s v="Investigation"/>
    <n v="2000"/>
    <x v="3"/>
    <s v="Wildcat"/>
    <s v="CA-02-15"/>
    <s v="OUI"/>
  </r>
  <r>
    <d v="2018-02-08T00:00:00"/>
    <x v="18"/>
    <s v="Trust Building"/>
    <s v="Investigation"/>
    <n v="3000"/>
    <x v="3"/>
    <s v="Wildcat"/>
    <s v="CA-02-15"/>
    <s v="OUI"/>
  </r>
  <r>
    <d v="2018-02-09T00:00:00"/>
    <x v="19"/>
    <s v="Internet"/>
    <s v="Office"/>
    <n v="101000"/>
    <x v="6"/>
    <s v="Wildcat"/>
    <s v="CA-02-16"/>
    <s v="OUI"/>
  </r>
  <r>
    <d v="2018-02-09T00:00:00"/>
    <x v="20"/>
    <s v="Transport"/>
    <s v="Investigation"/>
    <n v="2400"/>
    <x v="3"/>
    <s v="Wildcat"/>
    <s v="CA-02-17"/>
    <s v="OUI"/>
  </r>
  <r>
    <d v="2018-02-09T00:00:00"/>
    <x v="21"/>
    <s v="Trust Building"/>
    <s v="Investigation"/>
    <n v="3000"/>
    <x v="3"/>
    <s v="Wildcat"/>
    <s v="CA-02-17"/>
    <s v="OUI"/>
  </r>
  <r>
    <d v="2018-02-09T00:00:00"/>
    <x v="22"/>
    <s v="Service"/>
    <s v="Office"/>
    <n v="85000"/>
    <x v="7"/>
    <s v="Wildcat"/>
    <s v="CA-02-18"/>
    <s v="OUI"/>
  </r>
  <r>
    <d v="2018-02-12T00:00:00"/>
    <x v="23"/>
    <s v="Transport"/>
    <s v="Investigation"/>
    <n v="26000"/>
    <x v="3"/>
    <s v="Wildcat"/>
    <s v="CA-02-19"/>
    <s v="OUI"/>
  </r>
  <r>
    <d v="2018-02-12T00:00:00"/>
    <x v="24"/>
    <s v="Travel Subsistence"/>
    <s v="Investigation"/>
    <n v="35000"/>
    <x v="3"/>
    <s v="Wildcat"/>
    <s v="CA-02-19"/>
    <s v="OUI"/>
  </r>
  <r>
    <d v="2018-02-12T00:00:00"/>
    <x v="25"/>
    <s v="Trust Building"/>
    <s v="Investigation"/>
    <n v="15000"/>
    <x v="3"/>
    <s v="Wildcat"/>
    <s v="CA-02-19"/>
    <s v="OUI"/>
  </r>
  <r>
    <d v="2018-02-13T00:00:00"/>
    <x v="26"/>
    <s v="Transport"/>
    <s v="Investigation"/>
    <n v="17800"/>
    <x v="2"/>
    <s v="Wildcat"/>
    <s v="CA-02-20"/>
    <s v="OUI"/>
  </r>
  <r>
    <d v="2018-02-13T00:00:00"/>
    <x v="27"/>
    <s v="Travel Subsistence"/>
    <s v="Investigation"/>
    <n v="11000"/>
    <x v="2"/>
    <s v="Wildcat"/>
    <s v="CA-02-20"/>
    <s v="OUI"/>
  </r>
  <r>
    <d v="2018-02-13T00:00:00"/>
    <x v="28"/>
    <s v="Trust Building"/>
    <s v="Investigation"/>
    <n v="5000"/>
    <x v="2"/>
    <s v="Wildcat"/>
    <s v="CA-02-20"/>
    <s v="OUI"/>
  </r>
  <r>
    <d v="2018-02-14T00:00:00"/>
    <x v="29"/>
    <s v="Transport"/>
    <s v="Investigation"/>
    <n v="15000"/>
    <x v="3"/>
    <s v="Wildcat"/>
    <s v="CA-02-21"/>
    <s v="OUI"/>
  </r>
  <r>
    <d v="2018-02-14T00:00:00"/>
    <x v="25"/>
    <s v="Trust Building"/>
    <s v="Investigation"/>
    <n v="1000"/>
    <x v="3"/>
    <s v="Wildcat"/>
    <s v="CA-02-21"/>
    <s v="OUI"/>
  </r>
  <r>
    <d v="2018-02-14T00:00:00"/>
    <x v="30"/>
    <s v="Travel Subsistence"/>
    <s v="Investigation"/>
    <n v="3000"/>
    <x v="3"/>
    <s v="Wildcat"/>
    <s v="CA-02-21"/>
    <s v="OUI"/>
  </r>
  <r>
    <d v="2018-02-14T00:00:00"/>
    <x v="31"/>
    <s v="Transport"/>
    <s v="Investigation"/>
    <n v="2000"/>
    <x v="1"/>
    <s v="Wildcat"/>
    <s v="CA-02-22"/>
    <s v="OUI"/>
  </r>
  <r>
    <d v="2018-02-14T00:00:00"/>
    <x v="32"/>
    <s v="Trust Building"/>
    <s v="Investigation"/>
    <n v="1000"/>
    <x v="1"/>
    <s v="Wildcat"/>
    <s v="CA-02-22"/>
    <s v="OUI"/>
  </r>
  <r>
    <d v="2018-02-14T00:00:00"/>
    <x v="33"/>
    <s v="Office Materials"/>
    <s v="Office"/>
    <n v="10000"/>
    <x v="5"/>
    <s v="Wildcat"/>
    <s v="CA-02-23"/>
    <s v="OUI"/>
  </r>
  <r>
    <d v="2018-02-14T00:00:00"/>
    <x v="34"/>
    <s v="Transport"/>
    <s v="Investigation"/>
    <n v="12000"/>
    <x v="2"/>
    <s v="Wildcat"/>
    <s v="CA-02-24"/>
    <s v="OUI"/>
  </r>
  <r>
    <d v="2018-02-14T00:00:00"/>
    <x v="35"/>
    <s v="Travel Subsistence"/>
    <s v="Investigation"/>
    <n v="3000"/>
    <x v="2"/>
    <s v="Wildcat"/>
    <s v="CA-02-24"/>
    <s v="OUI"/>
  </r>
  <r>
    <d v="2018-02-15T00:00:00"/>
    <x v="29"/>
    <s v="Transport"/>
    <s v="Investigation"/>
    <n v="11000"/>
    <x v="3"/>
    <s v="Wildcat"/>
    <s v="CA-02-25"/>
    <s v="OUI"/>
  </r>
  <r>
    <d v="2018-02-15T00:00:00"/>
    <x v="25"/>
    <s v="Trust Building"/>
    <s v="Investigation"/>
    <n v="3000"/>
    <x v="3"/>
    <s v="Wildcat"/>
    <s v="CA-02-25"/>
    <s v="OUI"/>
  </r>
  <r>
    <d v="2018-02-15T00:00:00"/>
    <x v="36"/>
    <s v="Transport"/>
    <s v="Investigation"/>
    <n v="1600"/>
    <x v="1"/>
    <s v="Wildcat"/>
    <s v="CA-02-26"/>
    <s v="OUI"/>
  </r>
  <r>
    <d v="2018-02-15T00:00:00"/>
    <x v="37"/>
    <s v="Equipement"/>
    <s v="Investigation"/>
    <n v="50000"/>
    <x v="2"/>
    <s v="Wildcat"/>
    <s v="CA-02-27"/>
    <s v="OUI"/>
  </r>
  <r>
    <d v="2018-02-15T00:00:00"/>
    <x v="38"/>
    <s v="Transport"/>
    <s v="Office"/>
    <n v="1200"/>
    <x v="8"/>
    <s v="Wildcat"/>
    <s v="CA-02-28"/>
    <s v="OUI"/>
  </r>
  <r>
    <d v="2018-02-16T00:00:00"/>
    <x v="39"/>
    <s v="Transport"/>
    <s v="Investigation"/>
    <n v="1400"/>
    <x v="5"/>
    <s v="Wildcat"/>
    <s v="CA-02-29"/>
    <s v="OUI"/>
  </r>
  <r>
    <d v="2018-02-16T00:00:00"/>
    <x v="40"/>
    <s v="Trust Building"/>
    <s v="Investigation"/>
    <n v="2000"/>
    <x v="5"/>
    <s v="Wildcat"/>
    <s v="CA-02-29"/>
    <s v="OUI"/>
  </r>
  <r>
    <d v="2018-02-16T00:00:00"/>
    <x v="41"/>
    <s v="Transport"/>
    <s v="Investigation"/>
    <n v="2200"/>
    <x v="2"/>
    <s v="Wildcat"/>
    <s v="CA-02-20"/>
    <s v="OUI"/>
  </r>
  <r>
    <d v="2018-02-16T00:00:00"/>
    <x v="42"/>
    <s v="Trust Building"/>
    <s v="Investigation"/>
    <n v="1000"/>
    <x v="2"/>
    <s v="Wildcat"/>
    <s v="CA-02-30"/>
    <s v="OUI"/>
  </r>
  <r>
    <d v="2018-02-16T00:00:00"/>
    <x v="43"/>
    <s v="Transport"/>
    <s v="Investigation"/>
    <n v="1600"/>
    <x v="1"/>
    <s v="Wildcat"/>
    <s v="CA-02-31"/>
    <s v="OUI"/>
  </r>
  <r>
    <d v="2018-02-16T00:00:00"/>
    <x v="44"/>
    <s v="Trust Building"/>
    <s v="Investigation"/>
    <n v="1000"/>
    <x v="1"/>
    <s v="Wildcat"/>
    <s v="CA-02-31"/>
    <s v="OUI"/>
  </r>
  <r>
    <d v="2018-02-17T00:00:00"/>
    <x v="45"/>
    <s v="Transport"/>
    <s v="Investigation"/>
    <n v="1800"/>
    <x v="2"/>
    <s v="Wildcat"/>
    <s v="CA-02-32"/>
    <s v="OUI"/>
  </r>
  <r>
    <d v="2018-02-17T00:00:00"/>
    <x v="42"/>
    <s v="Trust Building"/>
    <s v="Investigation"/>
    <n v="1000"/>
    <x v="2"/>
    <s v="Wildcat"/>
    <s v="CA-02-32"/>
    <s v="OUI"/>
  </r>
  <r>
    <d v="2018-02-17T00:00:00"/>
    <x v="46"/>
    <s v="Transport"/>
    <s v="Media"/>
    <n v="6700"/>
    <x v="0"/>
    <s v="Wildcat"/>
    <s v="CA-02-33"/>
    <s v="OUI"/>
  </r>
  <r>
    <d v="2018-02-17T00:00:00"/>
    <x v="47"/>
    <s v="Travel Subsistence"/>
    <s v="Media"/>
    <n v="8000"/>
    <x v="0"/>
    <s v="Wildcat"/>
    <s v="CA-02-33"/>
    <s v="OUI"/>
  </r>
  <r>
    <d v="2018-02-17T00:00:00"/>
    <x v="48"/>
    <s v="Transport"/>
    <s v="Investigation"/>
    <n v="200"/>
    <x v="5"/>
    <s v="Wildcat"/>
    <s v="CA-02-34"/>
    <s v="OUI"/>
  </r>
  <r>
    <d v="2018-02-17T00:00:00"/>
    <x v="49"/>
    <s v="Trust Building"/>
    <s v="Investigation"/>
    <n v="3000"/>
    <x v="5"/>
    <s v="Wildcat"/>
    <s v="CA-02-34"/>
    <s v="OUI"/>
  </r>
  <r>
    <d v="2018-02-20T00:00:00"/>
    <x v="50"/>
    <s v="Transport"/>
    <s v="Investigation"/>
    <n v="9000"/>
    <x v="1"/>
    <s v="Wildcat"/>
    <s v="CA-02-35"/>
    <s v="OUI"/>
  </r>
  <r>
    <d v="2018-02-20T00:00:00"/>
    <x v="51"/>
    <s v="Transport"/>
    <s v="Investigation"/>
    <n v="1600"/>
    <x v="1"/>
    <s v="Wildcat"/>
    <s v="CA-02-36"/>
    <s v="OUI"/>
  </r>
  <r>
    <d v="2018-02-20T00:00:00"/>
    <x v="52"/>
    <s v="Trust Building"/>
    <s v="Investigation"/>
    <n v="1000"/>
    <x v="1"/>
    <s v="Wildcat"/>
    <s v="CA-02-36"/>
    <s v="OUI"/>
  </r>
  <r>
    <d v="2018-02-20T00:00:00"/>
    <x v="53"/>
    <s v="Transport"/>
    <s v="Investigation"/>
    <n v="1400"/>
    <x v="2"/>
    <s v="Wildcat"/>
    <s v="CA-02-36"/>
    <s v="OUI"/>
  </r>
  <r>
    <d v="2018-02-20T00:00:00"/>
    <x v="54"/>
    <s v="Trust Building"/>
    <s v="Investigation"/>
    <n v="2000"/>
    <x v="2"/>
    <s v="Wildcat"/>
    <s v="CA-02-37"/>
    <s v="OUI"/>
  </r>
  <r>
    <d v="2018-02-20T00:00:00"/>
    <x v="55"/>
    <s v="Bonus"/>
    <s v="Investigation"/>
    <n v="100000"/>
    <x v="5"/>
    <s v="Wildcat"/>
    <s v="CA-02-38"/>
    <s v="OUI"/>
  </r>
  <r>
    <d v="2018-02-21T00:00:00"/>
    <x v="56"/>
    <s v="Transport"/>
    <s v="Investigation"/>
    <n v="1000"/>
    <x v="5"/>
    <s v="Wildcat"/>
    <s v="CA-02-39"/>
    <s v="OUI"/>
  </r>
  <r>
    <d v="2018-02-21T00:00:00"/>
    <x v="57"/>
    <s v="Bonus"/>
    <s v="Media"/>
    <n v="198000"/>
    <x v="0"/>
    <s v="Wildcat"/>
    <s v="CA-02-40"/>
    <s v="OUI"/>
  </r>
  <r>
    <d v="2018-02-21T00:00:00"/>
    <x v="57"/>
    <s v="Bonus"/>
    <s v="Media"/>
    <n v="252000"/>
    <x v="0"/>
    <s v="Wildcat"/>
    <s v="CA-02-41"/>
    <s v="OUI"/>
  </r>
  <r>
    <d v="2018-02-21T00:00:00"/>
    <x v="58"/>
    <s v="Transport"/>
    <s v="Management"/>
    <n v="18000"/>
    <x v="8"/>
    <s v="Wildcat"/>
    <s v="CA-02-42"/>
    <s v="OUI"/>
  </r>
  <r>
    <d v="2018-02-21T00:00:00"/>
    <x v="59"/>
    <s v="Travel Subsistence"/>
    <s v="Management"/>
    <n v="27000"/>
    <x v="8"/>
    <s v="Wildcat"/>
    <s v="CA-02-42"/>
    <s v="OUI"/>
  </r>
  <r>
    <d v="2018-02-21T00:00:00"/>
    <x v="60"/>
    <s v="Trust Building"/>
    <s v="Management"/>
    <n v="11000"/>
    <x v="8"/>
    <s v="Wildcat"/>
    <s v="CA-02-42"/>
    <s v="OUI"/>
  </r>
  <r>
    <d v="2018-02-21T00:00:00"/>
    <x v="61"/>
    <s v="Transport"/>
    <s v="Legal"/>
    <n v="1000"/>
    <x v="7"/>
    <s v="Wildcat"/>
    <s v="CA-02-43"/>
    <s v="OUI"/>
  </r>
  <r>
    <d v="2018-02-21T00:00:00"/>
    <x v="62"/>
    <s v="Transport"/>
    <s v="Investigation"/>
    <n v="30200"/>
    <x v="3"/>
    <s v="Wildcat"/>
    <s v="CA-02-44"/>
    <s v="OUI"/>
  </r>
  <r>
    <d v="2018-02-21T00:00:00"/>
    <x v="63"/>
    <s v="Travel Subsistence"/>
    <s v="Investigation"/>
    <n v="68000"/>
    <x v="3"/>
    <s v="Wildcat"/>
    <s v="CA-02-44"/>
    <s v="OUI"/>
  </r>
  <r>
    <d v="2018-02-21T00:00:00"/>
    <x v="64"/>
    <s v="Trust Building"/>
    <s v="Investigation"/>
    <n v="18000"/>
    <x v="3"/>
    <s v="Wildcat"/>
    <s v="CA-02-44"/>
    <s v="OUI"/>
  </r>
  <r>
    <d v="2018-02-21T00:00:00"/>
    <x v="65"/>
    <s v="Transport"/>
    <s v="Investigation"/>
    <n v="2600"/>
    <x v="2"/>
    <s v="Wildcat"/>
    <s v="CA-02-45"/>
    <s v="OUI"/>
  </r>
  <r>
    <d v="2018-02-21T00:00:00"/>
    <x v="66"/>
    <s v="Trust Building"/>
    <s v="Investigation"/>
    <n v="2000"/>
    <x v="2"/>
    <s v="Wildcat"/>
    <s v="CA-02-45"/>
    <s v="OUI"/>
  </r>
  <r>
    <d v="2018-02-21T00:00:00"/>
    <x v="67"/>
    <s v="Transport"/>
    <s v="Investigation"/>
    <n v="1600"/>
    <x v="1"/>
    <s v="Wildcat"/>
    <s v="CA-02-46"/>
    <s v="OUI"/>
  </r>
  <r>
    <d v="2018-02-21T00:00:00"/>
    <x v="68"/>
    <s v="Trust Building"/>
    <s v="Investigation"/>
    <n v="1000"/>
    <x v="1"/>
    <s v="Wildcat"/>
    <s v="CA-02-46"/>
    <s v="OUI"/>
  </r>
  <r>
    <d v="2018-02-21T00:00:00"/>
    <x v="69"/>
    <s v="Transport"/>
    <s v="Investigation"/>
    <n v="2500"/>
    <x v="2"/>
    <s v="Wildcat"/>
    <s v="CA-02-47"/>
    <s v="OUI"/>
  </r>
  <r>
    <d v="2018-02-21T00:00:00"/>
    <x v="70"/>
    <s v="Trust Building"/>
    <s v="Investigation"/>
    <n v="2000"/>
    <x v="2"/>
    <s v="Wildcat"/>
    <s v="CA-02-47"/>
    <s v="OUI"/>
  </r>
  <r>
    <d v="2018-02-22T00:00:00"/>
    <x v="71"/>
    <s v="Transport"/>
    <s v="Investigation"/>
    <n v="2900"/>
    <x v="1"/>
    <s v="Wildcat"/>
    <s v="CA-02-48"/>
    <s v="OUI"/>
  </r>
  <r>
    <d v="2018-02-22T00:00:00"/>
    <x v="72"/>
    <s v="Trust Building"/>
    <s v="Investigation"/>
    <n v="1000"/>
    <x v="1"/>
    <s v="Wildcat"/>
    <s v="CA-02-48"/>
    <s v="OUI"/>
  </r>
  <r>
    <d v="2018-02-23T00:00:00"/>
    <x v="73"/>
    <s v="Transport"/>
    <s v="Investigation"/>
    <n v="1900"/>
    <x v="2"/>
    <s v="Wildcat"/>
    <s v="CA-02-49"/>
    <s v="OUI"/>
  </r>
  <r>
    <d v="2018-02-23T00:00:00"/>
    <x v="74"/>
    <s v="Trust Building"/>
    <s v="Investigation"/>
    <n v="2000"/>
    <x v="2"/>
    <s v="Wildcat"/>
    <s v="CA-02-49"/>
    <s v="OUI"/>
  </r>
  <r>
    <d v="2018-02-23T00:00:00"/>
    <x v="4"/>
    <s v="Transport"/>
    <s v="Investigation"/>
    <n v="35800"/>
    <x v="2"/>
    <s v="Wildcat"/>
    <s v="CA-02-50"/>
    <s v="OUI"/>
  </r>
  <r>
    <d v="2018-02-23T00:00:00"/>
    <x v="5"/>
    <s v="Travel Subsistence"/>
    <s v="Investigation"/>
    <n v="35000"/>
    <x v="2"/>
    <s v="Wildcat"/>
    <s v="CA-02-50"/>
    <s v="OUI"/>
  </r>
  <r>
    <d v="2018-02-23T00:00:00"/>
    <x v="6"/>
    <s v="Trust Building"/>
    <s v="Investigation"/>
    <n v="10500"/>
    <x v="2"/>
    <s v="Wildcat"/>
    <s v="CA-02-50"/>
    <s v="OUI"/>
  </r>
  <r>
    <d v="2018-02-23T00:00:00"/>
    <x v="75"/>
    <s v="Transport"/>
    <s v="Investigation"/>
    <n v="2000"/>
    <x v="1"/>
    <s v="Wildcat"/>
    <s v="CA-02-51"/>
    <s v="OUI"/>
  </r>
  <r>
    <d v="2018-02-23T00:00:00"/>
    <x v="76"/>
    <s v="Trust Building"/>
    <s v="Investigation"/>
    <n v="2000"/>
    <x v="1"/>
    <s v="Wildcat"/>
    <s v="CA-02-51"/>
    <s v="OUI"/>
  </r>
  <r>
    <d v="2018-02-26T00:00:00"/>
    <x v="77"/>
    <s v="Transport"/>
    <s v="Investigation"/>
    <n v="30000"/>
    <x v="3"/>
    <s v="Wildcat"/>
    <s v="CA-02-53"/>
    <s v="OUI"/>
  </r>
  <r>
    <d v="2018-02-26T00:00:00"/>
    <x v="78"/>
    <s v="Office Materials"/>
    <s v="Office"/>
    <n v="15950"/>
    <x v="7"/>
    <s v="Wildcat"/>
    <s v="CA-02-54"/>
    <s v="OUI"/>
  </r>
  <r>
    <d v="2018-02-26T00:00:00"/>
    <x v="79"/>
    <s v="Office Materials"/>
    <s v="Office"/>
    <n v="1000"/>
    <x v="7"/>
    <s v="Wildcat"/>
    <s v="CA-02-55"/>
    <s v="OUI"/>
  </r>
  <r>
    <d v="2018-02-26T00:00:00"/>
    <x v="80"/>
    <s v="Office Materials"/>
    <s v="Office"/>
    <n v="5500"/>
    <x v="7"/>
    <s v="Wildcat"/>
    <s v="CA-02-56"/>
    <s v="OUI"/>
  </r>
  <r>
    <d v="2018-02-26T00:00:00"/>
    <x v="81"/>
    <s v="Bonus"/>
    <s v="Media"/>
    <n v="320000"/>
    <x v="0"/>
    <s v="Wildcat"/>
    <s v="CA-02-55"/>
    <s v="OUI"/>
  </r>
  <r>
    <d v="2018-02-27T00:00:00"/>
    <x v="82"/>
    <s v="Transport"/>
    <s v="Investigation"/>
    <n v="2800"/>
    <x v="1"/>
    <s v="Wildcat"/>
    <s v="CA-02-57"/>
    <s v="OUI"/>
  </r>
  <r>
    <d v="2018-02-27T00:00:00"/>
    <x v="49"/>
    <s v="Trust Building"/>
    <s v="Investigation"/>
    <n v="3000"/>
    <x v="1"/>
    <s v="Wildcat"/>
    <s v="CA-02-58"/>
    <s v="OUI"/>
  </r>
  <r>
    <d v="2018-02-27T00:00:00"/>
    <x v="83"/>
    <s v="Office Materials"/>
    <s v="Office"/>
    <n v="2200"/>
    <x v="7"/>
    <s v="Wildcat"/>
    <s v="CA-02-59"/>
    <s v="OUI"/>
  </r>
  <r>
    <d v="2018-02-27T00:00:00"/>
    <x v="84"/>
    <s v="Personnel"/>
    <s v="Team Building"/>
    <n v="25800"/>
    <x v="2"/>
    <s v="Wildcat"/>
    <s v="CA-02-60"/>
    <s v="OUI"/>
  </r>
  <r>
    <d v="2018-02-28T00:00:00"/>
    <x v="85"/>
    <s v="Transport"/>
    <s v="Management"/>
    <n v="1600"/>
    <x v="8"/>
    <s v="Wildcat"/>
    <s v="CA-02-61"/>
    <s v="OUI"/>
  </r>
  <r>
    <d v="2018-02-28T00:00:00"/>
    <x v="86"/>
    <s v="Transport"/>
    <s v="Investigation"/>
    <n v="2000"/>
    <x v="1"/>
    <s v="Wildcat"/>
    <s v="CA-02-62"/>
    <s v="OUI"/>
  </r>
  <r>
    <d v="2018-02-28T00:00:00"/>
    <x v="87"/>
    <s v="Transport"/>
    <s v="Investigation"/>
    <n v="1000"/>
    <x v="5"/>
    <s v="Wildcat"/>
    <s v="CA-02-63"/>
    <s v="OUI"/>
  </r>
  <r>
    <d v="2018-02-28T00:00:00"/>
    <x v="88"/>
    <s v="Bank Fees"/>
    <s v="Office"/>
    <n v="3300"/>
    <x v="9"/>
    <s v="Wildcat"/>
    <s v="BQ-02-03"/>
    <s v="OUI"/>
  </r>
  <r>
    <d v="2018-02-28T00:00:00"/>
    <x v="89"/>
    <s v="Rent &amp; Utilities"/>
    <s v="Office"/>
    <n v="10900"/>
    <x v="4"/>
    <s v="Wildcat"/>
    <s v="CA-02-64"/>
    <s v="OUI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5">
  <r>
    <d v="2018-02-01T00:00:00"/>
    <s v="Achat de chargeur de battérie"/>
    <x v="0"/>
    <x v="0"/>
    <n v="12000"/>
    <s v="nicolas"/>
    <x v="0"/>
    <s v="CA-02-01"/>
    <s v="OUI"/>
  </r>
  <r>
    <d v="2018-02-02T00:00:00"/>
    <s v="Lomé-Kati-Lomé Mission Kati I22"/>
    <x v="1"/>
    <x v="1"/>
    <n v="13000"/>
    <s v="I22"/>
    <x v="0"/>
    <s v="CA-02-03"/>
    <s v="OUI"/>
  </r>
  <r>
    <d v="2018-02-02T00:00:00"/>
    <s v="Logement et repas Mission Kati I22"/>
    <x v="2"/>
    <x v="1"/>
    <n v="35000"/>
    <s v="I22"/>
    <x v="0"/>
    <s v="CA-02-03"/>
    <s v="OUI"/>
  </r>
  <r>
    <d v="2018-02-02T00:00:00"/>
    <s v="Trust building Mission Kati I22"/>
    <x v="3"/>
    <x v="1"/>
    <n v="9000"/>
    <s v="I22"/>
    <x v="0"/>
    <s v="CA-02-03"/>
    <s v="OUI"/>
  </r>
  <r>
    <d v="2018-02-02T00:00:00"/>
    <s v="Lomé-Dapaong-Lomé Mission Dapaong I33"/>
    <x v="1"/>
    <x v="1"/>
    <n v="36400"/>
    <s v="I33"/>
    <x v="0"/>
    <s v="CA-02-02"/>
    <s v="OUI"/>
  </r>
  <r>
    <d v="2018-02-02T00:00:00"/>
    <s v="Logement et repas Mission Dapaong I33"/>
    <x v="2"/>
    <x v="1"/>
    <n v="35000"/>
    <s v="I33"/>
    <x v="0"/>
    <s v="CA-02-02"/>
    <s v="OUI"/>
  </r>
  <r>
    <d v="2018-02-02T00:00:00"/>
    <s v="Trust building Mission Dapaong I33"/>
    <x v="3"/>
    <x v="1"/>
    <n v="19000"/>
    <s v="I33"/>
    <x v="0"/>
    <s v="CA-02-02"/>
    <s v="OUI"/>
  </r>
  <r>
    <d v="2018-02-06T00:00:00"/>
    <s v="Local transport village Aller-Retour Mission Kati : I33"/>
    <x v="1"/>
    <x v="1"/>
    <n v="15000"/>
    <s v="I33"/>
    <x v="0"/>
    <s v="CA-02-04"/>
    <s v="OUI"/>
  </r>
  <r>
    <d v="2018-02-06T00:00:00"/>
    <s v="Trust building Mission Dapaong I33"/>
    <x v="3"/>
    <x v="1"/>
    <n v="10000"/>
    <s v="I33"/>
    <x v="0"/>
    <s v="CA-02-04"/>
    <s v="OUI"/>
  </r>
  <r>
    <d v="2018-02-06T00:00:00"/>
    <s v="Transport local Bureau-Echangeur-Bureau"/>
    <x v="1"/>
    <x v="1"/>
    <n v="1600"/>
    <s v="I89"/>
    <x v="0"/>
    <s v="CA-02-05"/>
    <s v="OUI"/>
  </r>
  <r>
    <d v="2018-02-06T00:00:00"/>
    <s v="Trust Bulding"/>
    <x v="3"/>
    <x v="1"/>
    <n v="3000"/>
    <s v="I89"/>
    <x v="0"/>
    <s v="CA-02-05"/>
    <s v="OUI"/>
  </r>
  <r>
    <d v="2018-02-06T00:00:00"/>
    <s v="Ramassage poubelle"/>
    <x v="4"/>
    <x v="2"/>
    <n v="3000"/>
    <s v="David"/>
    <x v="0"/>
    <s v="CA-02-06"/>
    <s v="OUI"/>
  </r>
  <r>
    <d v="2018-02-07T00:00:00"/>
    <s v="Transport Bureau-Ecobank-Bureau"/>
    <x v="1"/>
    <x v="2"/>
    <n v="600"/>
    <s v="David"/>
    <x v="0"/>
    <s v="CA-02-08"/>
    <s v="OUI"/>
  </r>
  <r>
    <d v="2018-02-07T00:00:00"/>
    <s v="Solde de tout compte Mensah Novembre et Décembre 2017"/>
    <x v="5"/>
    <x v="3"/>
    <n v="800000"/>
    <s v="David"/>
    <x v="0"/>
    <s v="CA-02-09"/>
    <s v="OUI"/>
  </r>
  <r>
    <d v="2018-02-07T00:00:00"/>
    <s v="Transport Bureau-Zongo-Bureau"/>
    <x v="1"/>
    <x v="1"/>
    <n v="4800"/>
    <s v="I89"/>
    <x v="0"/>
    <s v="CA-02-10"/>
    <s v="OUI"/>
  </r>
  <r>
    <d v="2018-02-07T00:00:00"/>
    <s v="Réparation d'ordinateur"/>
    <x v="4"/>
    <x v="2"/>
    <n v="60000"/>
    <s v="nicolas"/>
    <x v="0"/>
    <s v="CA-02-11"/>
    <s v="OUI"/>
  </r>
  <r>
    <d v="2018-02-07T00:00:00"/>
    <s v="Complement sur salaire"/>
    <x v="5"/>
    <x v="4"/>
    <n v="60000"/>
    <s v="I70"/>
    <x v="0"/>
    <s v="CA-02-12"/>
    <s v="OUI"/>
  </r>
  <r>
    <d v="2018-02-07T00:00:00"/>
    <s v="Achat de portable"/>
    <x v="0"/>
    <x v="5"/>
    <n v="50000"/>
    <s v="David"/>
    <x v="0"/>
    <s v="CA-02-13"/>
    <s v="OUI"/>
  </r>
  <r>
    <d v="2018-02-08T00:00:00"/>
    <s v="Lomé-Kati-Lomé Mission Kati I22"/>
    <x v="1"/>
    <x v="1"/>
    <n v="13000"/>
    <s v="I22"/>
    <x v="0"/>
    <s v="CA-02-14"/>
    <s v="OUI"/>
  </r>
  <r>
    <d v="2018-02-08T00:00:00"/>
    <s v="Logement et repas Mission Kati I22"/>
    <x v="2"/>
    <x v="1"/>
    <n v="35000"/>
    <s v="I22"/>
    <x v="0"/>
    <s v="CA-02-14"/>
    <s v="OUI"/>
  </r>
  <r>
    <d v="2018-02-08T00:00:00"/>
    <s v="Trust building Mission Kati I22"/>
    <x v="3"/>
    <x v="1"/>
    <n v="9000"/>
    <s v="I22"/>
    <x v="0"/>
    <s v="CA-02-14"/>
    <s v="OUI"/>
  </r>
  <r>
    <d v="2018-02-08T00:00:00"/>
    <s v="Bureau-Katanga-Bureau Mission Katanga I89"/>
    <x v="1"/>
    <x v="1"/>
    <n v="2000"/>
    <s v="I89"/>
    <x v="0"/>
    <s v="CA-02-15"/>
    <s v="OUI"/>
  </r>
  <r>
    <d v="2018-02-08T00:00:00"/>
    <s v="Trust building Mission Katanga I89"/>
    <x v="3"/>
    <x v="1"/>
    <n v="3000"/>
    <s v="I89"/>
    <x v="0"/>
    <s v="CA-02-15"/>
    <s v="OUI"/>
  </r>
  <r>
    <d v="2018-02-09T00:00:00"/>
    <s v="Abonnement ADSL"/>
    <x v="6"/>
    <x v="2"/>
    <n v="101000"/>
    <s v="Rens"/>
    <x v="0"/>
    <s v="CA-02-16"/>
    <s v="OUI"/>
  </r>
  <r>
    <d v="2018-02-09T00:00:00"/>
    <s v="Mission Tsévié  I89"/>
    <x v="1"/>
    <x v="1"/>
    <n v="2400"/>
    <s v="I89"/>
    <x v="0"/>
    <s v="CA-02-17"/>
    <s v="OUI"/>
  </r>
  <r>
    <d v="2018-02-09T00:00:00"/>
    <s v="Trust building Mission Tsévié  I89"/>
    <x v="3"/>
    <x v="1"/>
    <n v="3000"/>
    <s v="I89"/>
    <x v="0"/>
    <s v="CA-02-17"/>
    <s v="OUI"/>
  </r>
  <r>
    <d v="2018-02-09T00:00:00"/>
    <s v="Prestation de service de gardinnage mois de janvier"/>
    <x v="4"/>
    <x v="2"/>
    <n v="85000"/>
    <s v="Sonia"/>
    <x v="0"/>
    <s v="CA-02-18"/>
    <s v="OUI"/>
  </r>
  <r>
    <d v="2018-02-12T00:00:00"/>
    <s v="Lomé-Mango-Lomé Mission Mango I89"/>
    <x v="1"/>
    <x v="1"/>
    <n v="26000"/>
    <s v="I89"/>
    <x v="0"/>
    <s v="CA-02-19"/>
    <s v="OUI"/>
  </r>
  <r>
    <d v="2018-02-12T00:00:00"/>
    <s v="Logement et repas Mission Mango I89"/>
    <x v="2"/>
    <x v="1"/>
    <n v="35000"/>
    <s v="I89"/>
    <x v="0"/>
    <s v="CA-02-19"/>
    <s v="OUI"/>
  </r>
  <r>
    <d v="2018-02-12T00:00:00"/>
    <s v="Trust building Mission Mango I89"/>
    <x v="3"/>
    <x v="1"/>
    <n v="15000"/>
    <s v="I89"/>
    <x v="0"/>
    <s v="CA-02-19"/>
    <s v="OUI"/>
  </r>
  <r>
    <d v="2018-02-13T00:00:00"/>
    <s v="Lomé-Notsé-Lomé Mission Notsé I33"/>
    <x v="1"/>
    <x v="1"/>
    <n v="17800"/>
    <s v="I33"/>
    <x v="0"/>
    <s v="CA-02-20"/>
    <s v="OUI"/>
  </r>
  <r>
    <d v="2018-02-13T00:00:00"/>
    <s v="Logement et repas Mission Notsé I33"/>
    <x v="2"/>
    <x v="1"/>
    <n v="11000"/>
    <s v="I33"/>
    <x v="0"/>
    <s v="CA-02-20"/>
    <s v="OUI"/>
  </r>
  <r>
    <d v="2018-02-13T00:00:00"/>
    <s v="Trust building Mission Notsé I33"/>
    <x v="3"/>
    <x v="1"/>
    <n v="5000"/>
    <s v="I33"/>
    <x v="0"/>
    <s v="CA-02-20"/>
    <s v="OUI"/>
  </r>
  <r>
    <d v="2018-02-14T00:00:00"/>
    <s v="Local transport village Aller-Retour Mission Mango I89"/>
    <x v="1"/>
    <x v="1"/>
    <n v="15000"/>
    <s v="I89"/>
    <x v="0"/>
    <s v="CA-02-21"/>
    <s v="OUI"/>
  </r>
  <r>
    <d v="2018-02-14T00:00:00"/>
    <s v="Trust building Mission Mango I89"/>
    <x v="3"/>
    <x v="1"/>
    <n v="1000"/>
    <s v="I89"/>
    <x v="0"/>
    <s v="CA-02-21"/>
    <s v="OUI"/>
  </r>
  <r>
    <d v="2018-02-14T00:00:00"/>
    <s v="Repas Mission Mango I89"/>
    <x v="2"/>
    <x v="1"/>
    <n v="3000"/>
    <s v="I89"/>
    <x v="0"/>
    <s v="CA-02-21"/>
    <s v="OUI"/>
  </r>
  <r>
    <d v="2018-02-14T00:00:00"/>
    <s v="Bureau-Douane-Bureau Mission Douane I22"/>
    <x v="1"/>
    <x v="1"/>
    <n v="2000"/>
    <s v="I22"/>
    <x v="0"/>
    <s v="CA-02-22"/>
    <s v="OUI"/>
  </r>
  <r>
    <d v="2018-02-14T00:00:00"/>
    <s v="Trust building Mission Douane I22"/>
    <x v="3"/>
    <x v="1"/>
    <n v="1000"/>
    <s v="I22"/>
    <x v="0"/>
    <s v="CA-02-22"/>
    <s v="OUI"/>
  </r>
  <r>
    <d v="2018-02-14T00:00:00"/>
    <s v="Instalation antivirus (HP et Dell)"/>
    <x v="7"/>
    <x v="2"/>
    <n v="10000"/>
    <s v="I70"/>
    <x v="0"/>
    <s v="CA-02-23"/>
    <s v="OUI"/>
  </r>
  <r>
    <d v="2018-02-14T00:00:00"/>
    <s v="Tranport Mission Notsé I33 "/>
    <x v="1"/>
    <x v="1"/>
    <n v="12000"/>
    <s v="I33"/>
    <x v="0"/>
    <s v="CA-02-24"/>
    <s v="OUI"/>
  </r>
  <r>
    <d v="2018-02-14T00:00:00"/>
    <s v=" Repas Mission Notsé I33 "/>
    <x v="2"/>
    <x v="1"/>
    <n v="3000"/>
    <s v="I33"/>
    <x v="0"/>
    <s v="CA-02-24"/>
    <s v="OUI"/>
  </r>
  <r>
    <d v="2018-02-15T00:00:00"/>
    <s v="Local transport village Aller-Retour Mission Mango I89"/>
    <x v="1"/>
    <x v="1"/>
    <n v="11000"/>
    <s v="I89"/>
    <x v="0"/>
    <s v="CA-02-25"/>
    <s v="OUI"/>
  </r>
  <r>
    <d v="2018-02-15T00:00:00"/>
    <s v="Trust building Mission Mango I89"/>
    <x v="3"/>
    <x v="1"/>
    <n v="3000"/>
    <s v="I89"/>
    <x v="0"/>
    <s v="CA-02-25"/>
    <s v="OUI"/>
  </r>
  <r>
    <d v="2018-02-15T00:00:00"/>
    <s v="Bureau-Sagbado-Bureau Mission Sagbado I22"/>
    <x v="1"/>
    <x v="1"/>
    <n v="1600"/>
    <s v="I22"/>
    <x v="0"/>
    <s v="CA-02-26"/>
    <s v="OUI"/>
  </r>
  <r>
    <d v="2018-02-15T00:00:00"/>
    <s v="Achat de téléphone portable "/>
    <x v="0"/>
    <x v="1"/>
    <n v="50000"/>
    <s v="I33"/>
    <x v="0"/>
    <s v="CA-02-27"/>
    <s v="OUI"/>
  </r>
  <r>
    <d v="2018-02-15T00:00:00"/>
    <s v="Bureau-Ministère-Bureau"/>
    <x v="1"/>
    <x v="2"/>
    <n v="1200"/>
    <s v="Bakenou"/>
    <x v="0"/>
    <s v="CA-02-28"/>
    <s v="OUI"/>
  </r>
  <r>
    <d v="2018-02-16T00:00:00"/>
    <s v="Bureaau- RDV-Bureau pour la piste du perroquet"/>
    <x v="1"/>
    <x v="1"/>
    <n v="1400"/>
    <s v="I70"/>
    <x v="0"/>
    <s v="CA-02-29"/>
    <s v="OUI"/>
  </r>
  <r>
    <d v="2018-02-16T00:00:00"/>
    <s v="Trust building pour la piste du perroquet"/>
    <x v="3"/>
    <x v="1"/>
    <n v="2000"/>
    <s v="I70"/>
    <x v="0"/>
    <s v="CA-02-29"/>
    <s v="OUI"/>
  </r>
  <r>
    <d v="2018-02-16T00:00:00"/>
    <s v="Bureau- Vakpossito-Nadjégbé-Bureau"/>
    <x v="1"/>
    <x v="1"/>
    <n v="2200"/>
    <s v="I33"/>
    <x v="0"/>
    <s v="CA-02-20"/>
    <s v="OUI"/>
  </r>
  <r>
    <d v="2018-02-16T00:00:00"/>
    <s v="Trust building Mision Vakposito-Nadjégbé"/>
    <x v="3"/>
    <x v="1"/>
    <n v="1000"/>
    <s v="I33"/>
    <x v="0"/>
    <s v="CA-02-30"/>
    <s v="OUI"/>
  </r>
  <r>
    <d v="2018-02-16T00:00:00"/>
    <s v="Bureau apédokoè bureau Mission Apédokoè"/>
    <x v="1"/>
    <x v="1"/>
    <n v="1600"/>
    <s v="I22"/>
    <x v="0"/>
    <s v="CA-02-31"/>
    <s v="OUI"/>
  </r>
  <r>
    <d v="2018-02-16T00:00:00"/>
    <s v="Trust building Mission Apédokoè"/>
    <x v="3"/>
    <x v="1"/>
    <n v="1000"/>
    <s v="I22"/>
    <x v="0"/>
    <s v="CA-02-31"/>
    <s v="OUI"/>
  </r>
  <r>
    <d v="2018-02-17T00:00:00"/>
    <s v="Maison-deux lions-Maison"/>
    <x v="1"/>
    <x v="1"/>
    <n v="1800"/>
    <s v="I33"/>
    <x v="0"/>
    <s v="CA-02-32"/>
    <s v="OUI"/>
  </r>
  <r>
    <d v="2018-02-17T00:00:00"/>
    <s v="Trust building Mision Vakposito-Nadjégbé"/>
    <x v="3"/>
    <x v="1"/>
    <n v="1000"/>
    <s v="I33"/>
    <x v="0"/>
    <s v="CA-02-32"/>
    <s v="OUI"/>
  </r>
  <r>
    <d v="2018-02-17T00:00:00"/>
    <s v="Bureau-Atakpamé- Lomé Mission Atakpamé"/>
    <x v="1"/>
    <x v="0"/>
    <n v="6700"/>
    <s v="nicolas"/>
    <x v="0"/>
    <s v="CA-02-33"/>
    <s v="OUI"/>
  </r>
  <r>
    <d v="2018-02-17T00:00:00"/>
    <s v="Logement et repas Mission Atakpamé"/>
    <x v="2"/>
    <x v="0"/>
    <n v="8000"/>
    <s v="nicolas"/>
    <x v="0"/>
    <s v="CA-02-33"/>
    <s v="OUI"/>
  </r>
  <r>
    <d v="2018-02-17T00:00:00"/>
    <s v="Bureau-Atikoumé-Bureau pour affaire de péroquet gris"/>
    <x v="1"/>
    <x v="1"/>
    <n v="200"/>
    <s v="I70"/>
    <x v="0"/>
    <s v="CA-02-34"/>
    <s v="OUI"/>
  </r>
  <r>
    <d v="2018-02-17T00:00:00"/>
    <s v="Trust Building "/>
    <x v="3"/>
    <x v="1"/>
    <n v="3000"/>
    <s v="I70"/>
    <x v="0"/>
    <s v="CA-02-34"/>
    <s v="OUI"/>
  </r>
  <r>
    <d v="2018-02-20T00:00:00"/>
    <s v="Déplacemen Maison-Bureau-Maison du 19/02 au 20/02"/>
    <x v="1"/>
    <x v="1"/>
    <n v="9000"/>
    <s v="I22"/>
    <x v="0"/>
    <s v="CA-02-35"/>
    <s v="OUI"/>
  </r>
  <r>
    <d v="2018-02-20T00:00:00"/>
    <s v="Bureau-Sagbossito-Bureau: Mission d'enquête a sagbosito"/>
    <x v="1"/>
    <x v="1"/>
    <n v="1600"/>
    <s v="I22"/>
    <x v="0"/>
    <s v="CA-02-36"/>
    <s v="OUI"/>
  </r>
  <r>
    <d v="2018-02-20T00:00:00"/>
    <s v="Trust building Mission d'enquête a sagbosito"/>
    <x v="3"/>
    <x v="1"/>
    <n v="1000"/>
    <s v="I22"/>
    <x v="0"/>
    <s v="CA-02-36"/>
    <s v="OUI"/>
  </r>
  <r>
    <d v="2018-02-20T00:00:00"/>
    <s v="Bureau-Zanguera-Bureau: Mission à Zanguera"/>
    <x v="1"/>
    <x v="1"/>
    <n v="1400"/>
    <s v="I33"/>
    <x v="0"/>
    <s v="CA-02-36"/>
    <s v="OUI"/>
  </r>
  <r>
    <d v="2018-02-20T00:00:00"/>
    <s v="Trust building Mission à Zanguera"/>
    <x v="3"/>
    <x v="1"/>
    <n v="2000"/>
    <s v="I33"/>
    <x v="0"/>
    <s v="CA-02-37"/>
    <s v="OUI"/>
  </r>
  <r>
    <d v="2018-02-20T00:00:00"/>
    <s v="Bonus Opération "/>
    <x v="8"/>
    <x v="1"/>
    <n v="100000"/>
    <s v="I70"/>
    <x v="0"/>
    <s v="CA-02-38"/>
    <s v="OUI"/>
  </r>
  <r>
    <d v="2018-02-21T00:00:00"/>
    <s v="Bureau OCRTIB-Bureau"/>
    <x v="1"/>
    <x v="1"/>
    <n v="1000"/>
    <s v="I70"/>
    <x v="0"/>
    <s v="CA-02-39"/>
    <s v="OUI"/>
  </r>
  <r>
    <d v="2018-02-21T00:00:00"/>
    <s v="Bonus média"/>
    <x v="8"/>
    <x v="0"/>
    <n v="198000"/>
    <s v="nicolas"/>
    <x v="0"/>
    <s v="CA-02-40"/>
    <s v="OUI"/>
  </r>
  <r>
    <d v="2018-02-21T00:00:00"/>
    <s v="Bonus média"/>
    <x v="8"/>
    <x v="0"/>
    <n v="252000"/>
    <s v="nicolas"/>
    <x v="0"/>
    <s v="CA-02-41"/>
    <s v="OUI"/>
  </r>
  <r>
    <d v="2018-02-21T00:00:00"/>
    <s v="Lomé-Sokodé-Lomé Mission  Sokodé"/>
    <x v="1"/>
    <x v="3"/>
    <n v="18000"/>
    <s v="Bakenou"/>
    <x v="0"/>
    <s v="CA-02-42"/>
    <s v="OUI"/>
  </r>
  <r>
    <d v="2018-02-21T00:00:00"/>
    <s v="Logement et repas Mission Sokodé"/>
    <x v="2"/>
    <x v="3"/>
    <n v="27000"/>
    <s v="Bakenou"/>
    <x v="0"/>
    <s v="CA-02-42"/>
    <s v="OUI"/>
  </r>
  <r>
    <d v="2018-02-21T00:00:00"/>
    <s v="Trust building Mission Sokodé"/>
    <x v="3"/>
    <x v="3"/>
    <n v="11000"/>
    <s v="Bakenou"/>
    <x v="0"/>
    <s v="CA-02-42"/>
    <s v="OUI"/>
  </r>
  <r>
    <d v="2018-02-21T00:00:00"/>
    <s v="Bureau-OCRTIDB-Bureau"/>
    <x v="1"/>
    <x v="6"/>
    <n v="1000"/>
    <s v="Sonia"/>
    <x v="0"/>
    <s v="CA-02-43"/>
    <s v="OUI"/>
  </r>
  <r>
    <d v="2018-02-21T00:00:00"/>
    <s v="Lomé-Sinkassé-Lomé Mission sinkassé"/>
    <x v="1"/>
    <x v="1"/>
    <n v="30200"/>
    <s v="I89"/>
    <x v="0"/>
    <s v="CA-02-44"/>
    <s v="OUI"/>
  </r>
  <r>
    <d v="2018-02-21T00:00:00"/>
    <s v="Logement et repas Mission Sinkassé"/>
    <x v="2"/>
    <x v="1"/>
    <n v="68000"/>
    <s v="I89"/>
    <x v="0"/>
    <s v="CA-02-44"/>
    <s v="OUI"/>
  </r>
  <r>
    <d v="2018-02-21T00:00:00"/>
    <s v="Trust building Mission Sinkassé"/>
    <x v="3"/>
    <x v="1"/>
    <n v="18000"/>
    <s v="I89"/>
    <x v="0"/>
    <s v="CA-02-44"/>
    <s v="OUI"/>
  </r>
  <r>
    <d v="2018-02-21T00:00:00"/>
    <s v="Bureau-Aéroport-Addidogomé-Bureau"/>
    <x v="1"/>
    <x v="1"/>
    <n v="2600"/>
    <s v="I33"/>
    <x v="0"/>
    <s v="CA-02-45"/>
    <s v="OUI"/>
  </r>
  <r>
    <d v="2018-02-21T00:00:00"/>
    <s v="Trust building Mission Aéroport-Addidogomé"/>
    <x v="3"/>
    <x v="1"/>
    <n v="2000"/>
    <s v="I33"/>
    <x v="0"/>
    <s v="CA-02-45"/>
    <s v="OUI"/>
  </r>
  <r>
    <d v="2018-02-21T00:00:00"/>
    <s v="Bureau- sogbossito-Bureau: Renforcement de la confiance à sogbossito"/>
    <x v="1"/>
    <x v="1"/>
    <n v="1600"/>
    <s v="I22"/>
    <x v="0"/>
    <s v="CA-02-46"/>
    <s v="OUI"/>
  </r>
  <r>
    <d v="2018-02-21T00:00:00"/>
    <s v="Trust building Renforcement de la confiance à sogbossito"/>
    <x v="3"/>
    <x v="1"/>
    <n v="1000"/>
    <s v="I22"/>
    <x v="0"/>
    <s v="CA-02-46"/>
    <s v="OUI"/>
  </r>
  <r>
    <d v="2018-02-21T00:00:00"/>
    <s v="Bureau-Ebé-Aflao-Bureau Mission Ebé- Aflao"/>
    <x v="1"/>
    <x v="1"/>
    <n v="2500"/>
    <s v="I33"/>
    <x v="0"/>
    <s v="CA-02-47"/>
    <s v="OUI"/>
  </r>
  <r>
    <d v="2018-02-21T00:00:00"/>
    <s v="Trust building Mission Ebé- Aflao"/>
    <x v="3"/>
    <x v="1"/>
    <n v="2000"/>
    <s v="I33"/>
    <x v="0"/>
    <s v="CA-02-47"/>
    <s v="OUI"/>
  </r>
  <r>
    <d v="2018-02-22T00:00:00"/>
    <s v="Bureau-Attiyomé-Bureau Mission Attiyomé"/>
    <x v="1"/>
    <x v="1"/>
    <n v="2900"/>
    <s v="I22"/>
    <x v="0"/>
    <s v="CA-02-48"/>
    <s v="OUI"/>
  </r>
  <r>
    <d v="2018-02-22T00:00:00"/>
    <s v="Trust building Mission Attiyomé"/>
    <x v="3"/>
    <x v="1"/>
    <n v="1000"/>
    <s v="I22"/>
    <x v="0"/>
    <s v="CA-02-48"/>
    <s v="OUI"/>
  </r>
  <r>
    <d v="2018-02-23T00:00:00"/>
    <s v="Bureau-Aeroport-Doulassamé-Bureau"/>
    <x v="1"/>
    <x v="1"/>
    <n v="1900"/>
    <s v="I33"/>
    <x v="0"/>
    <s v="CA-02-49"/>
    <s v="OUI"/>
  </r>
  <r>
    <d v="2018-02-23T00:00:00"/>
    <s v="Trust building Aéroport"/>
    <x v="3"/>
    <x v="1"/>
    <n v="2000"/>
    <s v="I33"/>
    <x v="0"/>
    <s v="CA-02-49"/>
    <s v="OUI"/>
  </r>
  <r>
    <d v="2018-02-23T00:00:00"/>
    <s v="Lomé-Dapaong-Lomé Mission Dapaong I33"/>
    <x v="1"/>
    <x v="1"/>
    <n v="35800"/>
    <s v="I33"/>
    <x v="0"/>
    <s v="CA-02-50"/>
    <s v="OUI"/>
  </r>
  <r>
    <d v="2018-02-23T00:00:00"/>
    <s v="Logement et repas Mission Dapaong I33"/>
    <x v="2"/>
    <x v="1"/>
    <n v="35000"/>
    <s v="I33"/>
    <x v="0"/>
    <s v="CA-02-50"/>
    <s v="OUI"/>
  </r>
  <r>
    <d v="2018-02-23T00:00:00"/>
    <s v="Trust building Mission Dapaong I33"/>
    <x v="3"/>
    <x v="1"/>
    <n v="10500"/>
    <s v="I33"/>
    <x v="0"/>
    <s v="CA-02-50"/>
    <s v="OUI"/>
  </r>
  <r>
    <d v="2018-02-23T00:00:00"/>
    <s v="Bureau-TP3-Bureau pour RDV au port (TP3)"/>
    <x v="1"/>
    <x v="1"/>
    <n v="2000"/>
    <s v="I22"/>
    <x v="0"/>
    <s v="CA-02-51"/>
    <s v="OUI"/>
  </r>
  <r>
    <d v="2018-02-23T00:00:00"/>
    <s v="Trust building pour RDV au port (TP3)"/>
    <x v="3"/>
    <x v="1"/>
    <n v="2000"/>
    <s v="I22"/>
    <x v="0"/>
    <s v="CA-02-51"/>
    <s v="OUI"/>
  </r>
  <r>
    <d v="2018-02-26T00:00:00"/>
    <s v="Local transport"/>
    <x v="1"/>
    <x v="1"/>
    <n v="30000"/>
    <s v="I89"/>
    <x v="0"/>
    <s v="CA-02-53"/>
    <s v="OUI"/>
  </r>
  <r>
    <d v="2018-02-26T00:00:00"/>
    <s v="Achat des divers pours bureau"/>
    <x v="7"/>
    <x v="2"/>
    <n v="15950"/>
    <s v="Sonia"/>
    <x v="0"/>
    <s v="CA-02-54"/>
    <s v="OUI"/>
  </r>
  <r>
    <d v="2018-02-26T00:00:00"/>
    <s v="Achat de produit ménager "/>
    <x v="7"/>
    <x v="2"/>
    <n v="1000"/>
    <s v="Sonia"/>
    <x v="0"/>
    <s v="CA-02-55"/>
    <s v="OUI"/>
  </r>
  <r>
    <d v="2018-02-26T00:00:00"/>
    <s v="Achat de biscuit bureau"/>
    <x v="7"/>
    <x v="2"/>
    <n v="5500"/>
    <s v="Sonia"/>
    <x v="0"/>
    <s v="CA-02-56"/>
    <s v="OUI"/>
  </r>
  <r>
    <d v="2018-02-26T00:00:00"/>
    <s v="Bonus media"/>
    <x v="8"/>
    <x v="0"/>
    <n v="320000"/>
    <s v="nicolas"/>
    <x v="0"/>
    <s v="CA-02-55"/>
    <s v="OUI"/>
  </r>
  <r>
    <d v="2018-02-27T00:00:00"/>
    <s v="Tranport local Bureau-Sadbado-Afao-Agouè-Bureau"/>
    <x v="1"/>
    <x v="1"/>
    <n v="2800"/>
    <s v="I22"/>
    <x v="0"/>
    <s v="CA-02-57"/>
    <s v="OUI"/>
  </r>
  <r>
    <d v="2018-02-27T00:00:00"/>
    <s v="Trust building "/>
    <x v="3"/>
    <x v="1"/>
    <n v="3000"/>
    <s v="I22"/>
    <x v="0"/>
    <s v="CA-02-58"/>
    <s v="OUI"/>
  </r>
  <r>
    <d v="2018-02-27T00:00:00"/>
    <s v="Achat de boite de suicre"/>
    <x v="7"/>
    <x v="2"/>
    <n v="2200"/>
    <s v="Sonia"/>
    <x v="0"/>
    <s v="CA-02-59"/>
    <s v="OUI"/>
  </r>
  <r>
    <d v="2018-02-27T00:00:00"/>
    <s v="Achats des produits pharmaceutique (Dapong)"/>
    <x v="7"/>
    <x v="2"/>
    <n v="25800"/>
    <s v="I33"/>
    <x v="0"/>
    <s v="CA-02-60"/>
    <s v="OUI"/>
  </r>
  <r>
    <d v="2018-02-28T00:00:00"/>
    <s v="Transport local Bureau-Port-Bureau"/>
    <x v="1"/>
    <x v="3"/>
    <n v="1600"/>
    <s v="Bakenou"/>
    <x v="0"/>
    <s v="CA-02-61"/>
    <s v="OUI"/>
  </r>
  <r>
    <d v="2018-02-28T00:00:00"/>
    <s v="Transport local Bureau-TP3-Bureau"/>
    <x v="1"/>
    <x v="1"/>
    <n v="2000"/>
    <s v="I22"/>
    <x v="0"/>
    <s v="CA-02-62"/>
    <s v="OUI"/>
  </r>
  <r>
    <d v="2018-02-28T00:00:00"/>
    <s v="Transport local Bureau-OCRTIDB-Bureau"/>
    <x v="1"/>
    <x v="1"/>
    <n v="1000"/>
    <s v="I70"/>
    <x v="0"/>
    <s v="CA-02-63"/>
    <s v="OUI"/>
  </r>
  <r>
    <d v="2018-02-28T00:00:00"/>
    <s v="Frais bancaires février"/>
    <x v="9"/>
    <x v="2"/>
    <n v="3300"/>
    <s v="ECOBANK"/>
    <x v="0"/>
    <s v="BQ-02-03"/>
    <s v="OUI"/>
  </r>
  <r>
    <d v="2018-02-28T00:00:00"/>
    <s v="Facture d'electricité Mois de Janvier 2018"/>
    <x v="10"/>
    <x v="2"/>
    <n v="10900"/>
    <s v="David"/>
    <x v="0"/>
    <s v="CA-02-64"/>
    <s v="OUI"/>
  </r>
  <r>
    <m/>
    <m/>
    <x v="11"/>
    <x v="7"/>
    <m/>
    <m/>
    <x v="1"/>
    <m/>
    <m/>
  </r>
  <r>
    <m/>
    <m/>
    <x v="11"/>
    <x v="7"/>
    <m/>
    <m/>
    <x v="1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66">
  <r>
    <m/>
    <d v="2018-02-01T00:00:00"/>
    <x v="0"/>
    <s v="SOLDE DEPART DU 01 FEVRIER  2018"/>
    <n v="2007057"/>
    <x v="0"/>
    <n v="2007057"/>
  </r>
  <r>
    <s v="CA-02-01"/>
    <d v="2018-02-01T00:00:00"/>
    <x v="1"/>
    <s v="Achat chargeur de Battérie"/>
    <m/>
    <x v="1"/>
    <n v="1995057"/>
  </r>
  <r>
    <s v="CA-02-02"/>
    <d v="2018-02-02T00:00:00"/>
    <x v="2"/>
    <s v="Mission Dapaong "/>
    <m/>
    <x v="2"/>
    <n v="1904657"/>
  </r>
  <r>
    <s v="CA-02-03"/>
    <d v="2018-02-02T00:00:00"/>
    <x v="3"/>
    <s v="Mission kati"/>
    <m/>
    <x v="3"/>
    <n v="1847657"/>
  </r>
  <r>
    <s v="CA-02-04"/>
    <d v="2018-02-06T00:00:00"/>
    <x v="2"/>
    <s v="Budget additionnel"/>
    <m/>
    <x v="4"/>
    <n v="1822657"/>
  </r>
  <r>
    <s v="CA-02-05"/>
    <d v="2018-02-16T00:00:00"/>
    <x v="4"/>
    <s v="frais de transport Bureau-Echangeur Agoè-Bureau"/>
    <m/>
    <x v="5"/>
    <n v="1818057"/>
  </r>
  <r>
    <s v="CA-02-06"/>
    <d v="2018-02-06T00:00:00"/>
    <x v="5"/>
    <s v="Ramassage poubelle"/>
    <m/>
    <x v="6"/>
    <n v="1815057"/>
  </r>
  <r>
    <s v="CA-02-07"/>
    <d v="2018-02-07T00:00:00"/>
    <x v="6"/>
    <s v="Chq N° 6214183 Appro caisse "/>
    <n v="2000000"/>
    <x v="0"/>
    <n v="3815057"/>
  </r>
  <r>
    <s v="CA-02-08"/>
    <d v="2018-02-07T00:00:00"/>
    <x v="5"/>
    <s v="Déplacement ECOBANK"/>
    <m/>
    <x v="7"/>
    <n v="3814457"/>
  </r>
  <r>
    <s v="CA-02-09"/>
    <d v="2018-02-07T00:00:00"/>
    <x v="5"/>
    <s v="Solde de tout compte Mensah Novembre et décembre 2017"/>
    <m/>
    <x v="8"/>
    <n v="3014457"/>
  </r>
  <r>
    <s v="CA-02-10"/>
    <d v="2018-02-07T00:00:00"/>
    <x v="4"/>
    <s v="Terminal du sahel (Zongo)"/>
    <m/>
    <x v="9"/>
    <n v="3009657"/>
  </r>
  <r>
    <s v="CA-02-11"/>
    <d v="2018-02-07T00:00:00"/>
    <x v="1"/>
    <s v="Reparation ordinateur et chargeur PC"/>
    <m/>
    <x v="10"/>
    <n v="2937657"/>
  </r>
  <r>
    <s v="CA-02-12"/>
    <d v="2018-02-07T00:00:00"/>
    <x v="7"/>
    <s v="Complement sur salaire"/>
    <m/>
    <x v="11"/>
    <n v="2877657"/>
  </r>
  <r>
    <s v="CA-02-13"/>
    <d v="2018-02-07T00:00:00"/>
    <x v="5"/>
    <s v="Achat de portable"/>
    <m/>
    <x v="12"/>
    <n v="2827657"/>
  </r>
  <r>
    <s v="CA-02-14"/>
    <d v="2018-02-08T00:00:00"/>
    <x v="3"/>
    <s v="Mission à Kati"/>
    <m/>
    <x v="3"/>
    <n v="2770657"/>
  </r>
  <r>
    <s v="CA-02-15"/>
    <d v="2018-02-08T00:00:00"/>
    <x v="4"/>
    <s v="Katanga"/>
    <m/>
    <x v="13"/>
    <n v="2765657"/>
  </r>
  <r>
    <s v="CA-02-16"/>
    <d v="2018-02-09T00:00:00"/>
    <x v="8"/>
    <s v="Abonnement ADSL"/>
    <m/>
    <x v="14"/>
    <n v="2664657"/>
  </r>
  <r>
    <s v="CA-02-17"/>
    <d v="2018-02-09T00:00:00"/>
    <x v="4"/>
    <s v=" Mission Tsévie"/>
    <m/>
    <x v="15"/>
    <n v="2659257"/>
  </r>
  <r>
    <s v="CA-02-18"/>
    <d v="2018-02-09T00:00:00"/>
    <x v="9"/>
    <s v="prestation de service de gardiennage pour le mois de janvier 2018"/>
    <m/>
    <x v="16"/>
    <n v="2574257"/>
  </r>
  <r>
    <s v="CA-02-19"/>
    <d v="2018-02-12T00:00:00"/>
    <x v="4"/>
    <s v="Mission Mango"/>
    <m/>
    <x v="17"/>
    <n v="2498257"/>
  </r>
  <r>
    <s v="CA-02-20"/>
    <d v="2018-02-13T00:00:00"/>
    <x v="2"/>
    <s v="Mission Notsé"/>
    <m/>
    <x v="18"/>
    <n v="2464457"/>
  </r>
  <r>
    <s v="CA-02-21"/>
    <d v="2018-02-14T00:00:00"/>
    <x v="4"/>
    <s v="Budget additionnel"/>
    <m/>
    <x v="19"/>
    <n v="2445457"/>
  </r>
  <r>
    <s v="CA-02-22"/>
    <d v="2018-02-14T00:00:00"/>
    <x v="3"/>
    <s v="Mission Douane"/>
    <m/>
    <x v="6"/>
    <n v="2442457"/>
  </r>
  <r>
    <s v="CA-02-23"/>
    <d v="2018-02-14T00:00:00"/>
    <x v="7"/>
    <s v="Installation antivirus (DELL, HP)"/>
    <m/>
    <x v="20"/>
    <n v="2432457"/>
  </r>
  <r>
    <s v="CA-02-24"/>
    <d v="2018-02-14T00:00:00"/>
    <x v="2"/>
    <s v="Mission I33 Budget additionnel"/>
    <m/>
    <x v="21"/>
    <n v="2417457"/>
  </r>
  <r>
    <s v="CA-02-25"/>
    <d v="2018-02-15T00:00:00"/>
    <x v="4"/>
    <s v="Mission I89 Budget additionnel"/>
    <m/>
    <x v="22"/>
    <n v="2403457"/>
  </r>
  <r>
    <s v="CA-02-26"/>
    <d v="2018-02-15T00:00:00"/>
    <x v="3"/>
    <s v="Mission à Sagbado"/>
    <m/>
    <x v="23"/>
    <n v="2401857"/>
  </r>
  <r>
    <s v="CA-02-27"/>
    <d v="2018-02-15T00:00:00"/>
    <x v="2"/>
    <s v="Ahat de téléphone portable"/>
    <m/>
    <x v="12"/>
    <n v="2351857"/>
  </r>
  <r>
    <s v="CA-02-28"/>
    <d v="2018-02-16T00:00:00"/>
    <x v="10"/>
    <s v="Frais de transport Bureau-Ministère-Bureau"/>
    <m/>
    <x v="24"/>
    <n v="2350657"/>
  </r>
  <r>
    <s v="CA-02-29"/>
    <d v="2018-02-16T00:00:00"/>
    <x v="7"/>
    <s v="Rencontre avec Marcelin pour piste de pérroquet"/>
    <m/>
    <x v="25"/>
    <n v="2347257"/>
  </r>
  <r>
    <s v="CA-02-30"/>
    <d v="2018-02-16T00:00:00"/>
    <x v="2"/>
    <s v="Frais de transport Bureau-Vakpossito-Nadjégbé-Bureau"/>
    <m/>
    <x v="26"/>
    <n v="2344057"/>
  </r>
  <r>
    <s v="CA-02-31"/>
    <d v="2018-02-16T00:00:00"/>
    <x v="3"/>
    <s v="Mission Apédokoè"/>
    <m/>
    <x v="27"/>
    <n v="2341457"/>
  </r>
  <r>
    <s v="CA-02-32"/>
    <d v="2018-02-17T00:00:00"/>
    <x v="2"/>
    <s v="frais de transport Maison-Deux lion-Léo 2000-Maison"/>
    <m/>
    <x v="28"/>
    <n v="2338657"/>
  </r>
  <r>
    <s v="CA-02-33"/>
    <d v="2018-02-17T00:00:00"/>
    <x v="1"/>
    <s v="Mission à Atakpamé"/>
    <m/>
    <x v="29"/>
    <n v="2323957"/>
  </r>
  <r>
    <s v="CA-02-34"/>
    <d v="2018-02-17T00:00:00"/>
    <x v="7"/>
    <s v="RDV avec I26 pour affaire de pescroqueti gris"/>
    <m/>
    <x v="26"/>
    <n v="2320757"/>
  </r>
  <r>
    <s v="CA-02-35"/>
    <d v="2018-02-20T00:00:00"/>
    <x v="3"/>
    <s v="frais de déplacement Maison-Bureau-Maison"/>
    <m/>
    <x v="30"/>
    <n v="2311757"/>
  </r>
  <r>
    <s v="CA-02-36"/>
    <d v="2018-02-20T00:00:00"/>
    <x v="3"/>
    <s v="Enqête à Sagbossito"/>
    <m/>
    <x v="27"/>
    <n v="2309157"/>
  </r>
  <r>
    <s v="CA-02-37"/>
    <d v="2018-02-20T00:00:00"/>
    <x v="2"/>
    <s v="Frais de transport Bureau-Zanguera-bureau"/>
    <m/>
    <x v="25"/>
    <n v="2305757"/>
  </r>
  <r>
    <s v="CA-02-38"/>
    <d v="2018-02-20T00:00:00"/>
    <x v="7"/>
    <s v="Bonus Opération I70"/>
    <m/>
    <x v="31"/>
    <n v="2205757"/>
  </r>
  <r>
    <s v="CA-02-39"/>
    <d v="2018-02-21T00:00:00"/>
    <x v="7"/>
    <s v="Frais de transport à l'OCRTIDB"/>
    <m/>
    <x v="32"/>
    <n v="2204757"/>
  </r>
  <r>
    <s v="CA-02-40"/>
    <d v="2018-02-21T00:00:00"/>
    <x v="1"/>
    <s v="Bonus média"/>
    <m/>
    <x v="33"/>
    <n v="2006757"/>
  </r>
  <r>
    <s v="CA-02-41"/>
    <d v="2018-02-21T00:00:00"/>
    <x v="1"/>
    <s v="Bonus média"/>
    <m/>
    <x v="34"/>
    <n v="1754757"/>
  </r>
  <r>
    <s v="CA-02-42"/>
    <d v="2018-02-21T00:00:00"/>
    <x v="10"/>
    <s v="Mission Sokodé"/>
    <m/>
    <x v="35"/>
    <n v="1698757"/>
  </r>
  <r>
    <s v="CA-02-43"/>
    <d v="2018-10-21T00:00:00"/>
    <x v="9"/>
    <s v="Visite à l'OCRTIDB"/>
    <m/>
    <x v="32"/>
    <n v="1697757"/>
  </r>
  <r>
    <s v="CA-02-44"/>
    <d v="2018-02-21T00:00:00"/>
    <x v="4"/>
    <s v="Sinkassé"/>
    <m/>
    <x v="36"/>
    <n v="1581557"/>
  </r>
  <r>
    <s v="CA-02-45"/>
    <d v="2018-02-21T00:00:00"/>
    <x v="2"/>
    <s v="frais de transport aéroport-Adjidogomé"/>
    <m/>
    <x v="5"/>
    <n v="1576957"/>
  </r>
  <r>
    <s v="CA-02-46"/>
    <d v="2018-02-21T00:00:00"/>
    <x v="3"/>
    <s v="Renforcement de la confiance à Sagbossito"/>
    <m/>
    <x v="27"/>
    <n v="1574357"/>
  </r>
  <r>
    <s v="CA-02-47"/>
    <d v="2018-02-22T00:00:00"/>
    <x v="2"/>
    <s v="Frais de transport EBE-Aflao-bureau"/>
    <m/>
    <x v="37"/>
    <n v="1569857"/>
  </r>
  <r>
    <s v="CA-02-48"/>
    <d v="2018-02-22T00:00:00"/>
    <x v="3"/>
    <s v="Frais de transport Bureau-Attiyomé-Bureau"/>
    <m/>
    <x v="38"/>
    <n v="1565957"/>
  </r>
  <r>
    <s v="CA-02-49"/>
    <d v="2018-02-23T00:00:00"/>
    <x v="2"/>
    <s v="Transport Aéroport- Doulasamé"/>
    <m/>
    <x v="38"/>
    <n v="1562057"/>
  </r>
  <r>
    <s v="CA-02-50"/>
    <d v="2018-02-23T00:00:00"/>
    <x v="2"/>
    <s v="Mission Dapaong (Ponio-Wokombo)"/>
    <m/>
    <x v="39"/>
    <n v="1480757"/>
  </r>
  <r>
    <s v="CA-02-51"/>
    <d v="2018-02-23T00:00:00"/>
    <x v="3"/>
    <s v="Frais de transport Bureau-TP3-Bureau"/>
    <m/>
    <x v="40"/>
    <n v="1476757"/>
  </r>
  <r>
    <s v="CA-02-52"/>
    <d v="2018-02-26T00:00:00"/>
    <x v="6"/>
    <s v="Chq N° 6214184 Appro caisse "/>
    <n v="2000000"/>
    <x v="0"/>
    <n v="3476757"/>
  </r>
  <r>
    <s v="CA-02-53"/>
    <d v="2018-02-26T00:00:00"/>
    <x v="4"/>
    <s v="Budget additionnel"/>
    <m/>
    <x v="41"/>
    <n v="3446757"/>
  </r>
  <r>
    <s v="CA-02-54"/>
    <d v="2018-02-26T00:00:00"/>
    <x v="9"/>
    <s v="Achat des divers pours bureau"/>
    <m/>
    <x v="42"/>
    <n v="3430807"/>
  </r>
  <r>
    <s v="CA-02-55"/>
    <d v="2018-02-26T00:00:00"/>
    <x v="9"/>
    <s v="Achat de produit ménager "/>
    <m/>
    <x v="32"/>
    <n v="3429807"/>
  </r>
  <r>
    <s v="CA-02-56"/>
    <d v="2018-02-26T00:00:00"/>
    <x v="9"/>
    <s v="Achat de biscuit bureau"/>
    <m/>
    <x v="43"/>
    <n v="3424307"/>
  </r>
  <r>
    <s v="CA-02-57"/>
    <d v="2018-02-26T00:00:00"/>
    <x v="1"/>
    <s v="Bonus média"/>
    <m/>
    <x v="44"/>
    <n v="3104307"/>
  </r>
  <r>
    <s v="CA-02-58"/>
    <d v="2018-02-27T00:00:00"/>
    <x v="3"/>
    <s v="Frais de déplacement Sagbado-Aflao-Agué"/>
    <m/>
    <x v="45"/>
    <n v="3098507"/>
  </r>
  <r>
    <s v="CA-02-59"/>
    <d v="2018-02-27T00:00:00"/>
    <x v="9"/>
    <s v="Achat d'une boite de sucre"/>
    <m/>
    <x v="46"/>
    <n v="3096307"/>
  </r>
  <r>
    <s v="CA-02-60"/>
    <d v="2018-02-27T00:00:00"/>
    <x v="2"/>
    <s v="Ordonance (Dapaong)"/>
    <m/>
    <x v="47"/>
    <n v="3070507"/>
  </r>
  <r>
    <s v="CA-02-61"/>
    <d v="2018-02-28T00:00:00"/>
    <x v="10"/>
    <s v="frais de transport Bureau-PORT-Bureau (rencontre:Awi et son équipe)"/>
    <m/>
    <x v="23"/>
    <n v="3068907"/>
  </r>
  <r>
    <s v="CA-02-62"/>
    <d v="2018-02-28T00:00:00"/>
    <x v="3"/>
    <s v="Frais de transport Bureau-TP3-Bureau"/>
    <m/>
    <x v="48"/>
    <n v="3066907"/>
  </r>
  <r>
    <s v="CA-02-63"/>
    <d v="2018-02-28T00:00:00"/>
    <x v="7"/>
    <s v="Rencontre avec le directeur de l'OCRTIBD"/>
    <m/>
    <x v="32"/>
    <n v="3065907"/>
  </r>
  <r>
    <s v="CA-02-64"/>
    <d v="2018-02-28T00:00:00"/>
    <x v="5"/>
    <s v="Facture de la CEET du mois de janvier 2018"/>
    <m/>
    <x v="49"/>
    <n v="3055007"/>
  </r>
  <r>
    <m/>
    <m/>
    <x v="0"/>
    <s v="Total"/>
    <n v="6007057"/>
    <x v="50"/>
    <n v="3055007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32">
  <r>
    <d v="2018-02-01T00:00:00"/>
    <s v="Inter city"/>
    <s v="Transport"/>
    <s v="Investigation"/>
    <n v="1700"/>
    <s v="I33"/>
    <s v="Wildcat"/>
    <s v="CA-01-54"/>
    <s v="OUI"/>
  </r>
  <r>
    <d v="2018-02-01T00:00:00"/>
    <s v="Nourriture"/>
    <s v="Travel subsistence"/>
    <s v="Investigation"/>
    <n v="3000"/>
    <s v="I33"/>
    <s v="Wildcat"/>
    <s v="CA-01-54"/>
    <s v="OUI"/>
  </r>
  <r>
    <d v="2018-02-01T00:00:00"/>
    <s v="Boisson"/>
    <s v="Trust building"/>
    <s v="Investigation"/>
    <n v="1500"/>
    <s v="I33"/>
    <s v="Wildcat"/>
    <s v="CA-01-54"/>
    <s v="OUI"/>
  </r>
  <r>
    <d v="2018-02-01T00:00:00"/>
    <s v="Inter city"/>
    <s v="Transport"/>
    <s v="Investigation"/>
    <n v="4000"/>
    <s v="I89"/>
    <s v="Wildcat"/>
    <s v="CA-01-53"/>
    <s v="OUI"/>
  </r>
  <r>
    <d v="2018-02-01T00:00:00"/>
    <s v="Nourriture"/>
    <s v="Travel subsistence"/>
    <s v="Investigation"/>
    <n v="3000"/>
    <s v="I89"/>
    <s v="Wildcat"/>
    <s v="CA-01-53"/>
    <s v="OUI"/>
  </r>
  <r>
    <d v="2018-02-01T00:00:00"/>
    <s v="Boisson"/>
    <s v="Trust building"/>
    <s v="Investigation"/>
    <n v="3000"/>
    <s v="I89"/>
    <s v="Wildcat"/>
    <s v="CA-01-53"/>
    <s v="OUI"/>
  </r>
  <r>
    <d v="2018-02-01T00:00:00"/>
    <s v="Nourriture"/>
    <s v="Travel subsistence"/>
    <s v="Investigation"/>
    <n v="2450"/>
    <s v="I33"/>
    <s v="Wildcat"/>
    <s v="CA-01-54"/>
    <s v="OUI"/>
  </r>
  <r>
    <d v="2018-02-02T00:00:00"/>
    <s v="Lomé-Dapaong-Lomé Mission Dapaong I33"/>
    <s v="Transport"/>
    <s v="Investigation"/>
    <n v="36400"/>
    <s v="I33"/>
    <s v="Wildcat"/>
    <s v="CA-02-02"/>
    <s v="OUI"/>
  </r>
  <r>
    <d v="2018-02-02T00:00:00"/>
    <s v="Logement et repas Mission Dapaong I33"/>
    <s v="Travel subsistence"/>
    <s v="Investigation"/>
    <n v="35000"/>
    <s v="I33"/>
    <s v="Wildcat"/>
    <s v="CA-02-02"/>
    <s v="OUI"/>
  </r>
  <r>
    <d v="2018-02-02T00:00:00"/>
    <s v="Trust building Mission Dapaong I33"/>
    <s v="Trust building"/>
    <s v="Investigation"/>
    <n v="19000"/>
    <s v="I33"/>
    <s v="Wildcat"/>
    <s v="CA-02-02"/>
    <s v="OUI"/>
  </r>
  <r>
    <d v="2018-02-02T00:00:00"/>
    <s v="Lomé-Kati-Lomé Mission Kati I22"/>
    <s v="Transport"/>
    <s v="Investigation"/>
    <n v="13000"/>
    <s v="I22"/>
    <s v="Wildcat"/>
    <s v="CA-02-03"/>
    <s v="OUI"/>
  </r>
  <r>
    <d v="2018-02-02T00:00:00"/>
    <s v="Logement et repas Mission Kati I22"/>
    <s v="Travel subsistence"/>
    <s v="Investigation"/>
    <n v="35000"/>
    <s v="I22"/>
    <s v="Wildcat"/>
    <s v="CA-02-03"/>
    <s v="OUI"/>
  </r>
  <r>
    <d v="2018-02-02T00:00:00"/>
    <s v="Trust building Mission Kati I22"/>
    <s v="Trust building"/>
    <s v="Investigation"/>
    <n v="9000"/>
    <s v="I22"/>
    <s v="Wildcat"/>
    <s v="CA-02-03"/>
    <s v="OUI"/>
  </r>
  <r>
    <d v="2018-02-02T00:00:00"/>
    <s v="Frais de déplacement Stagiaire Bureau-Maison-Bureau"/>
    <s v="Transport"/>
    <s v="Investigation"/>
    <n v="6000"/>
    <s v="I22"/>
    <s v="Wildcat"/>
    <s v="CA-02-04"/>
    <s v="OUI"/>
  </r>
  <r>
    <d v="2018-02-05T00:00:00"/>
    <s v="Transport Bureau-MERF-Bureau"/>
    <s v="Transport"/>
    <s v="Investigation"/>
    <n v="1200"/>
    <s v="Nicolas"/>
    <s v="Wildcat"/>
    <s v="CA-02-05"/>
    <s v="OUI"/>
  </r>
  <r>
    <d v="2018-02-05T00:00:00"/>
    <s v="Transport Bureau-TVT-Bureau"/>
    <s v="Transport"/>
    <s v="Investigation"/>
    <n v="1400"/>
    <s v="Nicolas"/>
    <s v="Wildcat"/>
    <s v="CA-02-06"/>
    <s v="OUI"/>
  </r>
  <r>
    <d v="2018-02-06T00:00:00"/>
    <s v="Local transport Mission I33"/>
    <s v="Transport"/>
    <s v="Investigation"/>
    <n v="15000"/>
    <s v="I33"/>
    <s v="Wildcat"/>
    <s v="CA-02-06"/>
    <s v="OUI"/>
  </r>
  <r>
    <d v="2018-02-06T00:00:00"/>
    <s v="Local transport Mission I33"/>
    <s v="Transport"/>
    <s v="Investigation"/>
    <n v="10000"/>
    <s v="I33"/>
    <s v="Wildcat"/>
    <s v="CA-02-07"/>
    <s v="OUI"/>
  </r>
  <r>
    <d v="2018-02-06T00:00:00"/>
    <s v="Frais de transport Bureau-Agoè-Bureau"/>
    <s v="Transport"/>
    <s v="Investigation"/>
    <n v="1600"/>
    <s v="I89"/>
    <s v="Wildcat"/>
    <s v="CA-02-08"/>
    <s v="OUI"/>
  </r>
  <r>
    <d v="2018-02-06T00:00:00"/>
    <s v="Boissons"/>
    <s v="Trust building"/>
    <s v="Investigation"/>
    <n v="3000"/>
    <s v="I89"/>
    <s v="Wildcat"/>
    <s v="CA-02-08"/>
    <s v="OUI"/>
  </r>
  <r>
    <d v="2018-02-06T00:00:00"/>
    <s v="Ramassage poubelle"/>
    <s v="Service"/>
    <s v="Office"/>
    <n v="3000"/>
    <s v="David"/>
    <s v="Wildcat"/>
    <s v="CA-02-09"/>
    <s v="OUI"/>
  </r>
  <r>
    <d v="2018-02-07T00:00:00"/>
    <s v="Transport Bureau-Ecobank-Bureau"/>
    <s v="Transport"/>
    <s v="Office"/>
    <n v="600"/>
    <s v="David"/>
    <s v="Wildcat"/>
    <s v="CA-02-11"/>
    <s v="OUI"/>
  </r>
  <r>
    <d v="2018-02-07T00:00:00"/>
    <s v="Solde de tout compte Mensah Novembre et Décembre 2017"/>
    <s v="Personnel"/>
    <s v="Management"/>
    <n v="800000"/>
    <s v="David"/>
    <s v="Wildcat"/>
    <s v="CA-02-12"/>
    <s v="OUI"/>
  </r>
  <r>
    <d v="2018-02-07T00:00:00"/>
    <s v="Transport Bureau-Zongo-Bureau"/>
    <s v="Transport"/>
    <s v="Investigation"/>
    <n v="1800"/>
    <s v="I89"/>
    <s v="Wildcat"/>
    <s v="CA-02-13"/>
    <s v="OUI"/>
  </r>
  <r>
    <d v="2018-02-07T00:00:00"/>
    <s v="Boissons"/>
    <s v="Trust building"/>
    <s v="Investigation"/>
    <n v="3000"/>
    <s v="I89"/>
    <s v="Wildcat"/>
    <s v="CA-02-13"/>
    <s v="OUI"/>
  </r>
  <r>
    <d v="2018-02-07T00:00:00"/>
    <s v="Reparation Ordinateur"/>
    <s v="Equipement"/>
    <s v="Media"/>
    <n v="72000"/>
    <s v="Nicolas"/>
    <s v="Wildcat"/>
    <s v="CA-02-14"/>
    <s v="OUI"/>
  </r>
  <r>
    <d v="2018-02-07T00:00:00"/>
    <s v="Work compensation Mois de Décembre et Janvier I70"/>
    <s v="Personnel"/>
    <s v="Management"/>
    <n v="60000"/>
    <s v="I70"/>
    <s v="Wildcat"/>
    <s v="CA-02-15"/>
    <s v="OUI"/>
  </r>
  <r>
    <d v="2018-02-07T00:00:00"/>
    <s v="Achat de portable"/>
    <s v="Equipement"/>
    <s v="Office"/>
    <n v="50000"/>
    <s v="David"/>
    <s v="Wildcat"/>
    <s v="CA-02-16"/>
    <s v="OUI"/>
  </r>
  <r>
    <d v="2018-02-08T00:00:00"/>
    <s v="Frais de service de netoyage Alice"/>
    <s v="Service"/>
    <s v="Office"/>
    <n v="35000"/>
    <s v="David"/>
    <s v="Wildcat"/>
    <s v="CA-02-17"/>
    <s v="OUI"/>
  </r>
  <r>
    <d v="2018-02-08T00:00:00"/>
    <s v="Frais de transport Bureau-kéguè-Bureau pour viste chez l'Avocat"/>
    <s v="Transport"/>
    <s v="Legal"/>
    <n v="1200"/>
    <s v="Sonia"/>
    <s v="Wildcat"/>
    <s v="CA-02-18"/>
    <s v="OUI"/>
  </r>
  <r>
    <d v="2018-02-08T00:00:00"/>
    <s v="Transport Bureau-MERF-Bureau"/>
    <s v="Transport"/>
    <s v="Media"/>
    <n v="1200"/>
    <s v="Nicolas"/>
    <s v="Wildcat"/>
    <s v="CA-02-19"/>
    <s v="OUI"/>
  </r>
  <r>
    <d v="2018-02-08T00:00:00"/>
    <s v="Frais de transport Mission Katangan"/>
    <s v="Transport"/>
    <s v="Investigation"/>
    <n v="2000"/>
    <s v="I89"/>
    <s v="Wildcat"/>
    <s v="CA-02-20"/>
    <s v="OUI"/>
  </r>
  <r>
    <d v="2018-02-08T00:00:00"/>
    <s v="Boissons "/>
    <s v="Trust building"/>
    <s v="Investigation"/>
    <n v="3000"/>
    <s v="I89"/>
    <s v="Wildcat"/>
    <s v="CA-02-20"/>
    <s v="OUI"/>
  </r>
  <r>
    <d v="2018-02-09T00:00:00"/>
    <s v="Frais internet"/>
    <s v="Internet"/>
    <s v="Office"/>
    <n v="101000"/>
    <s v="Rens"/>
    <s v="Wildcat"/>
    <s v="CA-02-21"/>
    <s v="OUI"/>
  </r>
  <r>
    <d v="2018-02-09T00:00:00"/>
    <s v="Frais de transport Mission Echangeur"/>
    <s v="Transport"/>
    <s v="Investigation"/>
    <n v="2400"/>
    <s v="I89"/>
    <s v="Wildcat"/>
    <s v="CA-02-22"/>
    <s v="OUI"/>
  </r>
  <r>
    <d v="2018-02-09T00:00:00"/>
    <s v="Boissons "/>
    <s v="Trust building"/>
    <s v="Investigation"/>
    <n v="3000"/>
    <s v="I89"/>
    <s v="Wildcat"/>
    <s v="CA-02-22"/>
    <s v="OUI"/>
  </r>
  <r>
    <d v="2018-02-09T00:00:00"/>
    <s v="Frais de service gardiennage"/>
    <s v="Service"/>
    <s v="Office"/>
    <n v="85000"/>
    <s v="Sonia"/>
    <s v="Wildcat"/>
    <s v="CA-02-23"/>
    <s v="OUI"/>
  </r>
  <r>
    <d v="2018-02-12T00:00:00"/>
    <s v="Lomé-Mango-Lomé Mission Mango I89"/>
    <s v="Transport"/>
    <s v="Investigation"/>
    <n v="26000"/>
    <s v="I89"/>
    <s v="Wildcat"/>
    <s v="CA-02-24"/>
    <s v="OUI"/>
  </r>
  <r>
    <d v="2018-02-12T00:00:00"/>
    <s v="Logement et repas Mission Mango I89"/>
    <s v="Travel subsistence"/>
    <s v="Investigation"/>
    <n v="35000"/>
    <s v="I89"/>
    <s v="Wildcat"/>
    <s v="CA-02-24"/>
    <s v="OUI"/>
  </r>
  <r>
    <d v="2018-02-12T00:00:00"/>
    <s v="Trust building Mission Mango I89"/>
    <s v="Trust building"/>
    <s v="Investigation"/>
    <n v="15000"/>
    <s v="I89"/>
    <s v="Wildcat"/>
    <s v="CA-02-24"/>
    <s v="OUI"/>
  </r>
  <r>
    <d v="2018-02-12T00:00:00"/>
    <s v="Frais de déplacement Stagiaire Bureau-Maison-Bureau"/>
    <s v="Transport"/>
    <s v="Investigation"/>
    <n v="9000"/>
    <s v="I22"/>
    <s v="Wildcat"/>
    <s v="CA-02-25"/>
    <s v="OUI"/>
  </r>
  <r>
    <d v="2018-02-12T00:00:00"/>
    <s v="Frais de transport Bureau-OCTRID-MERF-Bureau"/>
    <s v="Transport"/>
    <s v="Legal"/>
    <n v="1150"/>
    <s v="Sonia"/>
    <s v="Wildcat"/>
    <s v="CA-02-26"/>
    <s v="OUI"/>
  </r>
  <r>
    <d v="2018-02-13T00:00:00"/>
    <s v="Frais de transport Bureau-TVT-Bureau"/>
    <s v="Transport"/>
    <s v="Media"/>
    <n v="1400"/>
    <s v="Nicolas"/>
    <s v="Wildcat"/>
    <s v="CA-02-27"/>
    <s v="OUI"/>
  </r>
  <r>
    <d v="2018-02-13T00:00:00"/>
    <s v="Lomé-Notsé-Lomé Mission Notsé I33"/>
    <s v="Transport"/>
    <s v="Investigation"/>
    <n v="17800"/>
    <s v="I33"/>
    <s v="Wildcat"/>
    <s v="CA-02-28"/>
    <s v="OUI"/>
  </r>
  <r>
    <d v="2018-02-13T00:00:00"/>
    <s v="Logement et repas Mission Notsé I33"/>
    <s v="Travel subsistence"/>
    <s v="Investigation"/>
    <n v="11000"/>
    <s v="I33"/>
    <s v="Wildcat"/>
    <s v="CA-02-28"/>
    <s v="OUI"/>
  </r>
  <r>
    <d v="2018-02-13T00:00:00"/>
    <s v="Trust building Mission Notsé I33"/>
    <s v="Trust building"/>
    <s v="Investigation"/>
    <n v="5000"/>
    <s v="I33"/>
    <s v="Wildcat"/>
    <s v="CA-02-28"/>
    <s v="OUI"/>
  </r>
  <r>
    <d v="2018-02-14T00:00:00"/>
    <s v="Frais de transport Bureau-Prison-Bureau"/>
    <s v="Transport"/>
    <s v="Legal"/>
    <n v="1000"/>
    <s v="Sonia"/>
    <s v="Wildcat"/>
    <s v="CA-02-29"/>
    <s v="OUI"/>
  </r>
  <r>
    <d v="2018-02-14T00:00:00"/>
    <s v="Nourriture"/>
    <s v="Travel subsistence"/>
    <s v="Legal"/>
    <n v="2000"/>
    <s v="Sonia"/>
    <s v="Wildcat"/>
    <s v="CA-02-29"/>
    <s v="OUI"/>
  </r>
  <r>
    <d v="2018-02-14T00:00:00"/>
    <s v="Frais de visite en prison"/>
    <s v="Jail Visit"/>
    <s v="Legal"/>
    <n v="1000"/>
    <s v="Sonia"/>
    <s v="Wildcat"/>
    <s v="CA-02-29"/>
    <s v="OUI"/>
  </r>
  <r>
    <d v="2018-02-14T00:00:00"/>
    <s v="Local transport village Aller-Retour Mission Mango I89"/>
    <s v="Transport"/>
    <s v="Investigation"/>
    <n v="15000"/>
    <s v="I89"/>
    <s v="Wildcat"/>
    <s v="CA-02-30"/>
    <s v="OUI"/>
  </r>
  <r>
    <d v="2018-02-14T00:00:00"/>
    <s v="Trust building Mission Mango I89"/>
    <s v="Trust building"/>
    <s v="Investigation"/>
    <n v="1000"/>
    <s v="I89"/>
    <s v="Wildcat"/>
    <s v="CA-02-30"/>
    <s v="OUI"/>
  </r>
  <r>
    <d v="2018-02-14T00:00:00"/>
    <s v="Repas Mission Mango I89"/>
    <s v="Travel subsistence"/>
    <s v="Investigation"/>
    <n v="3000"/>
    <s v="I89"/>
    <s v="Wildcat"/>
    <s v="CA-02-30"/>
    <s v="OUI"/>
  </r>
  <r>
    <d v="2018-02-14T00:00:00"/>
    <s v="Bureau-Douane-Bureau Mission Douane I22"/>
    <s v="Transport"/>
    <s v="Investigation"/>
    <n v="2000"/>
    <s v="I22"/>
    <s v="Wildcat"/>
    <s v="CA-02-31"/>
    <s v="OUI"/>
  </r>
  <r>
    <d v="2018-02-14T00:00:00"/>
    <s v="Trust building Mission Douane I22"/>
    <s v="Trust building"/>
    <s v="Investigation"/>
    <n v="1000"/>
    <s v="I22"/>
    <s v="Wildcat"/>
    <s v="CA-02-31"/>
    <s v="OUI"/>
  </r>
  <r>
    <d v="2018-02-14T00:00:00"/>
    <s v="Instalation antivirus (HP et Dell)"/>
    <s v="Office Materials"/>
    <s v="Office"/>
    <n v="10000"/>
    <s v="I70"/>
    <s v="Wildcat"/>
    <s v="CA-02-32"/>
    <s v="OUI"/>
  </r>
  <r>
    <d v="2018-02-14T00:00:00"/>
    <s v="Transport Bureau-Ets It's Time-Bureau"/>
    <s v="Transport"/>
    <s v="Office"/>
    <n v="1200"/>
    <s v="I70"/>
    <s v="Wildcat"/>
    <s v="CA-02-32"/>
    <s v="OUI"/>
  </r>
  <r>
    <d v="2018-02-14T00:00:00"/>
    <s v="Tranport Mission Notsé I33 "/>
    <s v="Transport"/>
    <s v="Investigation"/>
    <n v="12000"/>
    <s v="I33"/>
    <s v="Wildcat"/>
    <s v="CA-02-33"/>
    <s v="OUI"/>
  </r>
  <r>
    <d v="2018-02-14T00:00:00"/>
    <s v=" Repas Mission Notsé I33 "/>
    <s v="Travel subsistence"/>
    <s v="Investigation"/>
    <n v="3000"/>
    <s v="I33"/>
    <s v="Wildcat"/>
    <s v="CA-02-33"/>
    <s v="OUI"/>
  </r>
  <r>
    <d v="2018-02-15T00:00:00"/>
    <s v="Local transport village Aller-Retour Mission Mango I89"/>
    <s v="Transport"/>
    <s v="Investigation"/>
    <n v="11000"/>
    <s v="I89"/>
    <s v="Wildcat"/>
    <s v="CA-02-34"/>
    <s v="OUI"/>
  </r>
  <r>
    <d v="2018-02-15T00:00:00"/>
    <s v="Trust building Mission Mango I89"/>
    <s v="Trust building"/>
    <s v="Investigation"/>
    <n v="3000"/>
    <s v="I89"/>
    <s v="Wildcat"/>
    <s v="CA-02-34"/>
    <s v="OUI"/>
  </r>
  <r>
    <d v="2018-02-15T00:00:00"/>
    <s v="Frais de déplacement Stagiaire Bureau-Maison-Bureau"/>
    <s v="Transport"/>
    <s v="Investigation"/>
    <n v="9000"/>
    <s v="I22"/>
    <s v="Wildcat"/>
    <s v="CA-02-35"/>
    <s v="OUI"/>
  </r>
  <r>
    <d v="2018-02-15T00:00:00"/>
    <s v="Bureau-Sagbado-Bureau Mission Sagbado I22"/>
    <s v="Transport"/>
    <s v="Investigation"/>
    <n v="1600"/>
    <s v="I22"/>
    <s v="Wildcat"/>
    <s v="CA-02-36"/>
    <s v="OUI"/>
  </r>
  <r>
    <d v="2018-02-15T00:00:00"/>
    <s v="Achat de téléphone portable "/>
    <s v="Equipement"/>
    <s v="Investigation"/>
    <n v="50000"/>
    <s v="I33"/>
    <s v="Wildcat"/>
    <s v="CA-02-37"/>
    <s v="OUI"/>
  </r>
  <r>
    <d v="2018-02-21T00:00:00"/>
    <s v="Logement et repas Mission Sokodé"/>
    <s v="Travel subsistence"/>
    <s v="Management"/>
    <n v="27000"/>
    <s v="Bakenou"/>
    <s v="Wildcat"/>
    <s v="CA-02-55"/>
    <s v="OUI"/>
  </r>
  <r>
    <d v="2018-02-16T00:00:00"/>
    <s v="Bureaau- RDV-Bureau pour la piste du perroquet"/>
    <s v="Transport"/>
    <s v="Investigation"/>
    <n v="1400"/>
    <s v="I70"/>
    <s v="Wildcat"/>
    <s v="CA-02-39"/>
    <s v="OUI"/>
  </r>
  <r>
    <d v="2018-02-16T00:00:00"/>
    <s v="Trust building pour la piste du perroquet"/>
    <s v="Trust building"/>
    <s v="Investigation"/>
    <n v="2000"/>
    <s v="I70"/>
    <s v="Wildcat"/>
    <s v="CA-02-39"/>
    <s v="OUI"/>
  </r>
  <r>
    <d v="2018-02-16T00:00:00"/>
    <s v="Bureau- Vakpossito-Nadjégbé-Bureau"/>
    <s v="Transport"/>
    <s v="Investigation"/>
    <n v="2200"/>
    <s v="I33"/>
    <s v="Wildcat"/>
    <s v="CA-02-40"/>
    <s v="OUI"/>
  </r>
  <r>
    <d v="2018-02-16T00:00:00"/>
    <s v="Trust building Mision Vakposito-Nadjégbé"/>
    <s v="Trust building"/>
    <s v="Investigation"/>
    <n v="1000"/>
    <s v="I33"/>
    <s v="Wildcat"/>
    <s v="CA-02-40"/>
    <s v="OUI"/>
  </r>
  <r>
    <d v="2018-02-16T00:00:00"/>
    <s v="Bureau apédokoè bureau Mission Apédokoè"/>
    <s v="Transport"/>
    <s v="Investigation"/>
    <n v="1600"/>
    <s v="I22"/>
    <s v="Wildcat"/>
    <s v="CA-02-41"/>
    <s v="OUI"/>
  </r>
  <r>
    <d v="2018-02-16T00:00:00"/>
    <s v="Trust building Mission Apédokoè"/>
    <s v="Trust building"/>
    <s v="Investigation"/>
    <n v="1000"/>
    <s v="I22"/>
    <s v="Wildcat"/>
    <s v="CA-02-41"/>
    <s v="OUI"/>
  </r>
  <r>
    <d v="2018-02-17T00:00:00"/>
    <s v="Maison-deux lions-Maison"/>
    <s v="Transport"/>
    <s v="Investigation"/>
    <n v="1800"/>
    <s v="I33"/>
    <s v="Wildcat"/>
    <s v="CA-02-42"/>
    <s v="OUI"/>
  </r>
  <r>
    <d v="2018-02-17T00:00:00"/>
    <s v="Trust building Mision Vakposito-Nadjégbé"/>
    <s v="Trust building"/>
    <s v="Investigation"/>
    <n v="1000"/>
    <s v="I33"/>
    <s v="Wildcat"/>
    <s v="CA-02-42"/>
    <s v="OUI"/>
  </r>
  <r>
    <d v="2018-02-17T00:00:00"/>
    <s v="Bureau-Atakpamé- Lomé Mission Atakpamé"/>
    <s v="Transport"/>
    <s v="Media"/>
    <n v="6700"/>
    <s v="Nicolas"/>
    <s v="Wildcat"/>
    <s v="CA-02-43"/>
    <s v="OUI"/>
  </r>
  <r>
    <d v="2018-02-17T00:00:00"/>
    <s v="Logement et repas Mission Atakpamé"/>
    <s v="Travel subsistence"/>
    <s v="Media"/>
    <n v="8000"/>
    <s v="Nicolas"/>
    <s v="Wildcat"/>
    <s v="CA-02-43"/>
    <s v="OUI"/>
  </r>
  <r>
    <d v="2018-02-17T00:00:00"/>
    <s v="Bureau-Atikoumé-Bureau pour affaire de péroquet gris"/>
    <s v="Transport"/>
    <s v="Investigation"/>
    <n v="200"/>
    <s v="I70"/>
    <s v="Wildcat"/>
    <s v="CA-02-44"/>
    <s v="OUI"/>
  </r>
  <r>
    <d v="2018-02-17T00:00:00"/>
    <s v="Trust Building "/>
    <s v="Trust building"/>
    <s v="Investigation"/>
    <n v="3000"/>
    <s v="I70"/>
    <s v="Wildcat"/>
    <s v="CA-02-44"/>
    <s v="OUI"/>
  </r>
  <r>
    <d v="2018-02-19T00:00:00"/>
    <s v="Frais de transport Bureau -Sagbado-Bureau Mission sagbado"/>
    <s v="Transport"/>
    <s v="Investigation"/>
    <n v="1600"/>
    <s v="I22"/>
    <s v="Wildcat"/>
    <s v="CA-02-45"/>
    <s v="OUI"/>
  </r>
  <r>
    <d v="2018-02-19T00:00:00"/>
    <s v="Boissons"/>
    <s v="Trust building"/>
    <s v="Investigation"/>
    <n v="2000"/>
    <s v="I22"/>
    <s v="Wildcat"/>
    <s v="CA-02-45"/>
    <s v="OUI"/>
  </r>
  <r>
    <d v="2018-02-19T00:00:00"/>
    <s v="Frais de transport Bureau -Ebé-Bureau Mission Ebé"/>
    <s v="Transport"/>
    <s v="Investigation"/>
    <n v="2200"/>
    <s v="I33"/>
    <s v="Wildcat"/>
    <s v="CA-02-46"/>
    <s v="OUI"/>
  </r>
  <r>
    <d v="2018-02-19T00:00:00"/>
    <s v="Boissons"/>
    <s v="Trust building"/>
    <s v="Investigation"/>
    <n v="2000"/>
    <s v="I33"/>
    <s v="Wildcat"/>
    <s v="CA-02-46"/>
    <s v="OUI"/>
  </r>
  <r>
    <d v="2018-02-20T00:00:00"/>
    <s v="Déplacement Maison-Bureau-Maison"/>
    <s v="Transport"/>
    <s v="Investigation"/>
    <n v="9000"/>
    <s v="I22"/>
    <s v="Wildcat"/>
    <s v="CA-02-47"/>
    <s v="OUI"/>
  </r>
  <r>
    <d v="2018-02-20T00:00:00"/>
    <s v="Bureau-Sagbossito-Bureau: Mission d'enquête a sagbosito"/>
    <s v="Transport"/>
    <s v="Investigation"/>
    <n v="1600"/>
    <s v="I22"/>
    <s v="Wildcat"/>
    <s v="CA-02-48"/>
    <s v="OUI"/>
  </r>
  <r>
    <d v="2018-02-20T00:00:00"/>
    <s v="Trust building Mission d'enquête a sagbosito"/>
    <s v="Trust building"/>
    <s v="Investigation"/>
    <n v="1000"/>
    <s v="I22"/>
    <s v="Wildcat"/>
    <s v="CA-02-48"/>
    <s v="OUI"/>
  </r>
  <r>
    <d v="2018-02-20T00:00:00"/>
    <s v="Bureau-Zanguera-Bureau: Mission à Zanguera"/>
    <s v="Transport"/>
    <s v="Investigation"/>
    <n v="1400"/>
    <s v="I33"/>
    <s v="Wildcat"/>
    <s v="CA-02-49"/>
    <s v="OUI"/>
  </r>
  <r>
    <d v="2018-02-20T00:00:00"/>
    <s v="Trust building Mission à Zanguera"/>
    <s v="Trust building"/>
    <s v="Investigation"/>
    <n v="2000"/>
    <s v="I33"/>
    <s v="Wildcat"/>
    <s v="CA-02-49"/>
    <s v="OUI"/>
  </r>
  <r>
    <d v="2018-02-20T00:00:00"/>
    <s v="Bonus Opération "/>
    <s v="Bonus"/>
    <s v="Investigation"/>
    <n v="100000"/>
    <s v="I70"/>
    <s v="Wildcat"/>
    <s v="CA-02-50"/>
    <s v="OUI"/>
  </r>
  <r>
    <d v="2018-02-20T00:00:00"/>
    <s v="Frais de transport Bureau -OCRTIBD-Bureau "/>
    <s v="Transport"/>
    <s v="Investigation"/>
    <n v="600"/>
    <s v="I70"/>
    <s v="Wildcat"/>
    <s v="CA-02-51"/>
    <s v="OUI"/>
  </r>
  <r>
    <d v="2018-02-20T00:00:00"/>
    <s v="Boisson"/>
    <s v="Trust building"/>
    <s v="Investigation"/>
    <n v="2000"/>
    <s v="I70"/>
    <s v="Wildcat"/>
    <s v="CA-02-51"/>
    <s v="OUI"/>
  </r>
  <r>
    <d v="2018-02-21T00:00:00"/>
    <s v="Bureau OCRTIB-Bureau"/>
    <s v="Transport"/>
    <s v="Legal"/>
    <n v="1000"/>
    <s v="Sonia"/>
    <s v="Wildcat"/>
    <s v="CA-02-52"/>
    <s v="OUI"/>
  </r>
  <r>
    <d v="2018-02-21T00:00:00"/>
    <s v="Bonus média"/>
    <s v="Bonus"/>
    <s v="Media"/>
    <n v="198000"/>
    <s v="Nicolas"/>
    <s v="Wildcat"/>
    <s v="CA-02-53"/>
    <s v="OUI"/>
  </r>
  <r>
    <d v="2018-02-21T00:00:00"/>
    <s v="Bonus média"/>
    <s v="Bonus"/>
    <s v="Media"/>
    <n v="252000"/>
    <s v="Nicolas"/>
    <s v="Wildcat"/>
    <s v="CA-02-54"/>
    <s v="OUI"/>
  </r>
  <r>
    <d v="2018-02-21T00:00:00"/>
    <s v="Lomé-Sokodé-Lomé Mission  Sokodé"/>
    <s v="Transport"/>
    <s v="Management"/>
    <n v="18000"/>
    <s v="Bakenou"/>
    <s v="Wildcat"/>
    <s v="CA-02-55"/>
    <s v="OUI"/>
  </r>
  <r>
    <d v="2018-02-21T00:00:00"/>
    <s v="Trust building Mission Sokodé"/>
    <s v="Trust building"/>
    <s v="Management"/>
    <n v="11000"/>
    <s v="Bakenou"/>
    <s v="Wildcat"/>
    <s v="CA-02-55"/>
    <s v="OUI"/>
  </r>
  <r>
    <d v="2018-02-28T00:00:00"/>
    <s v="Frais de transport Bureau-Port -Bureau Mission Port"/>
    <s v="Transport"/>
    <s v="Management"/>
    <n v="1600"/>
    <s v="Bakenou"/>
    <s v="Wildcat"/>
    <s v="CA-02-75"/>
    <s v="OUI"/>
  </r>
  <r>
    <d v="2018-02-21T00:00:00"/>
    <s v="Bureau-OCRTIDB-Bureau"/>
    <s v="Transport"/>
    <s v="Legal"/>
    <n v="1000"/>
    <s v="I70"/>
    <s v="Wildcat"/>
    <s v="CA-02-56"/>
    <s v="OUI"/>
  </r>
  <r>
    <d v="2018-02-21T00:00:00"/>
    <s v="Lomé-Sinkassé-Lomé Mission sinkassé"/>
    <s v="Transport"/>
    <s v="Investigation"/>
    <n v="32100"/>
    <s v="I89"/>
    <s v="Wildcat"/>
    <s v="CA-02-57"/>
    <s v="OUI"/>
  </r>
  <r>
    <d v="2018-02-21T00:00:00"/>
    <s v="Logement et repas Mission Sinkassé"/>
    <s v="Travel subsistence"/>
    <s v="Investigation"/>
    <n v="94000"/>
    <s v="I89"/>
    <s v="Wildcat"/>
    <s v="CA-02-57"/>
    <s v="OUI"/>
  </r>
  <r>
    <d v="2018-02-21T00:00:00"/>
    <s v="Bureau-Aéroport-Addidogomé-Bureau"/>
    <s v="Transport"/>
    <s v="Investigation"/>
    <n v="2600"/>
    <s v="I33"/>
    <s v="Wildcat"/>
    <s v="CA-02-58"/>
    <s v="OUI"/>
  </r>
  <r>
    <d v="2018-02-21T00:00:00"/>
    <s v="Trust building Mission Aéroport-Addidogomé"/>
    <s v="Trust building"/>
    <s v="Investigation"/>
    <n v="2000"/>
    <s v="I33"/>
    <s v="Wildcat"/>
    <s v="CA-02-58"/>
    <s v="OUI"/>
  </r>
  <r>
    <d v="2018-02-21T00:00:00"/>
    <s v="Bureau- sogbossito-Bureau: Renforcement de la confiance à sogbossito"/>
    <s v="Transport"/>
    <s v="Investigation"/>
    <n v="1600"/>
    <s v="I22"/>
    <s v="Wildcat"/>
    <s v="CA-02-59"/>
    <s v="OUI"/>
  </r>
  <r>
    <d v="2018-02-21T00:00:00"/>
    <s v="Trust building Renforcement de la confiance à sogbossito"/>
    <s v="Trust building"/>
    <s v="Investigation"/>
    <n v="1000"/>
    <s v="I22"/>
    <s v="Wildcat"/>
    <s v="CA-02-59"/>
    <s v="OUI"/>
  </r>
  <r>
    <d v="2018-02-21T00:00:00"/>
    <s v="Bureau-Ebé-Aflao-Bureau Mission Ebé- Aflao"/>
    <s v="Transport"/>
    <s v="Investigation"/>
    <n v="2500"/>
    <s v="I33"/>
    <s v="Wildcat"/>
    <s v="CA-02-60"/>
    <s v="OUI"/>
  </r>
  <r>
    <d v="2018-02-21T00:00:00"/>
    <s v="Trust building Mission Ebé- Aflao"/>
    <s v="Trust building"/>
    <s v="Investigation"/>
    <n v="2000"/>
    <s v="I33"/>
    <s v="Wildcat"/>
    <s v="CA-02-60"/>
    <s v="OUI"/>
  </r>
  <r>
    <d v="2018-02-22T00:00:00"/>
    <s v="Bureau-Attiyomé-Bureau Mission Attiyomé"/>
    <s v="Transport"/>
    <s v="Investigation"/>
    <n v="1900"/>
    <s v="I22"/>
    <s v="Wildcat"/>
    <s v="CA-02-61"/>
    <s v="OUI"/>
  </r>
  <r>
    <d v="2018-02-22T00:00:00"/>
    <s v="Trust building Mission Attiyomé"/>
    <s v="Trust building"/>
    <s v="Investigation"/>
    <n v="1000"/>
    <s v="I22"/>
    <s v="Wildcat"/>
    <s v="CA-02-61"/>
    <s v="OUI"/>
  </r>
  <r>
    <d v="2018-02-22T00:00:00"/>
    <s v="Déplacement Maison-Bureau-Maison"/>
    <s v="Transport"/>
    <s v="Investigation"/>
    <n v="6000"/>
    <s v="I22"/>
    <s v="Wildcat"/>
    <s v="CA-02-62"/>
    <s v="OUI"/>
  </r>
  <r>
    <d v="2018-02-23T00:00:00"/>
    <s v="Bureau-Aeroport-Doulassamé-Bureau"/>
    <s v="Transport"/>
    <s v="Investigation"/>
    <n v="1900"/>
    <s v="I33"/>
    <s v="Wildcat"/>
    <s v="CA-02-63"/>
    <s v="OUI"/>
  </r>
  <r>
    <d v="2018-02-23T00:00:00"/>
    <s v="Trust building Aéroport"/>
    <s v="Trust building"/>
    <s v="Investigation"/>
    <n v="2000"/>
    <s v="I33"/>
    <s v="Wildcat"/>
    <s v="CA-02-63"/>
    <s v="OUI"/>
  </r>
  <r>
    <d v="2018-02-23T00:00:00"/>
    <s v="Lomé-Dapaong-Lomé Mission Dapaong I33"/>
    <s v="Transport"/>
    <s v="Investigation"/>
    <n v="35800"/>
    <s v="I33"/>
    <s v="Wildcat"/>
    <s v="CA-02-64"/>
    <s v="OUI"/>
  </r>
  <r>
    <d v="2018-02-23T00:00:00"/>
    <s v="Logement et repas Mission Dapaong I33"/>
    <s v="Travel subsistence"/>
    <s v="Investigation"/>
    <n v="35000"/>
    <s v="I33"/>
    <s v="Wildcat"/>
    <s v="CA-02-64"/>
    <s v="OUI"/>
  </r>
  <r>
    <d v="2018-02-23T00:00:00"/>
    <s v="Trust building Mission Dapaong I33"/>
    <s v="Trust building"/>
    <s v="Investigation"/>
    <n v="10500"/>
    <s v="I33"/>
    <s v="Wildcat"/>
    <s v="CA-02-64"/>
    <s v="OUI"/>
  </r>
  <r>
    <d v="2018-02-23T00:00:00"/>
    <s v="Bureau-TP3-Bureau pour RDV au port (TP3)"/>
    <s v="Transport"/>
    <s v="Investigation"/>
    <n v="2000"/>
    <s v="I22"/>
    <s v="Wildcat"/>
    <s v="CA-02-65"/>
    <s v="OUI"/>
  </r>
  <r>
    <d v="2018-02-23T00:00:00"/>
    <s v="Trust building pour RDV au port (TP3)"/>
    <s v="Trust building"/>
    <s v="Investigation"/>
    <n v="2000"/>
    <s v="I22"/>
    <s v="Wildcat"/>
    <s v="CA-02-65"/>
    <s v="OUI"/>
  </r>
  <r>
    <d v="2018-02-26T00:00:00"/>
    <s v="Logement et repas"/>
    <s v="Travel subsistence"/>
    <s v="Investigation"/>
    <n v="26000"/>
    <s v="I89"/>
    <s v="Wildcat"/>
    <s v="CA-02-67"/>
    <s v="OUI"/>
  </r>
  <r>
    <d v="2018-02-26T00:00:00"/>
    <s v="Local transport"/>
    <s v="Transport"/>
    <s v="Investigation"/>
    <n v="4000"/>
    <s v="I89"/>
    <s v="Wildcat"/>
    <s v="CA-02-67"/>
    <s v="OUI"/>
  </r>
  <r>
    <d v="2018-02-26T00:00:00"/>
    <s v="Achat des divers pours bureau"/>
    <s v="Office Materials"/>
    <s v="Office"/>
    <n v="26450"/>
    <s v="Sonia"/>
    <s v="Wildcat"/>
    <s v="CA-02-68"/>
    <s v="OUI"/>
  </r>
  <r>
    <d v="2018-02-26T00:00:00"/>
    <s v="Frais de transport pour ravitaillement"/>
    <s v="Transport"/>
    <s v="Office"/>
    <n v="1100"/>
    <s v="Sonia"/>
    <s v="Wildcat"/>
    <s v="CA-02-68"/>
    <s v="OUI"/>
  </r>
  <r>
    <d v="2018-02-26T00:00:00"/>
    <s v="Bonus media"/>
    <s v="Bonus"/>
    <s v="Media"/>
    <n v="320000"/>
    <s v="Nicolas"/>
    <s v="Wildcat"/>
    <s v="CA-02-69"/>
    <s v="OUI"/>
  </r>
  <r>
    <d v="2018-02-26T00:00:00"/>
    <s v="Déplacement Maison-Bureau-Maison"/>
    <s v="Transport"/>
    <s v="Investigation"/>
    <n v="9000"/>
    <s v="I22"/>
    <s v="Wildcat"/>
    <s v="CA-02-70"/>
    <s v="OUI"/>
  </r>
  <r>
    <d v="2018-02-26T00:00:00"/>
    <s v="Déplacement Maison-MATD-Maison"/>
    <s v="Transport"/>
    <s v="Office"/>
    <n v="1200"/>
    <s v="Mensah"/>
    <s v="Wildcat"/>
    <s v="CA-02-71"/>
    <s v="OUI"/>
  </r>
  <r>
    <d v="2018-02-27T00:00:00"/>
    <s v="Tranport local Bureau-Sadbado-Afao-Agouè-Bureau"/>
    <s v="Transport"/>
    <s v="Investigation"/>
    <n v="2800"/>
    <s v="I22"/>
    <s v="Wildcat"/>
    <s v="CA-02-72"/>
    <s v="OUI"/>
  </r>
  <r>
    <d v="2018-02-27T00:00:00"/>
    <s v="Trust building "/>
    <s v="Trust building"/>
    <s v="Investigation"/>
    <n v="3000"/>
    <s v="I22"/>
    <s v="Wildcat"/>
    <s v="CA-02-72"/>
    <s v="OUI"/>
  </r>
  <r>
    <d v="2018-02-27T00:00:00"/>
    <s v="Achats des produits pharmaceutique (Dapong)"/>
    <s v="Personnel"/>
    <s v="Team Building"/>
    <n v="25800"/>
    <s v="I33"/>
    <s v="Wildcat"/>
    <s v="CA-02-73"/>
    <s v="OUI"/>
  </r>
  <r>
    <d v="2018-02-15T00:00:00"/>
    <s v="Bureau-Ministère-Bureau"/>
    <s v="Transport"/>
    <s v="Office"/>
    <n v="1200"/>
    <s v="Bakenou"/>
    <s v="Wildcat"/>
    <s v="CA-02-38"/>
    <s v="OUI"/>
  </r>
  <r>
    <d v="2018-02-27T00:00:00"/>
    <s v="Transport local Bureau-MERF-Bureau"/>
    <s v="Transport"/>
    <s v="Management"/>
    <n v="1200"/>
    <s v="Bakenou"/>
    <s v="Wildcat"/>
    <s v="CA-02-74"/>
    <s v="OUI"/>
  </r>
  <r>
    <d v="2018-02-28T00:00:00"/>
    <s v="Transport local Bureau-TP3-Bureau"/>
    <s v="Transport"/>
    <s v="Investigation"/>
    <n v="2000"/>
    <s v="I22"/>
    <s v="Wildcat"/>
    <s v="CA-02-76"/>
    <s v="OUI"/>
  </r>
  <r>
    <d v="2018-02-28T00:00:00"/>
    <s v="Transport local Bureau-OCRTIDB-Bureau"/>
    <s v="Transport"/>
    <s v="Investigation"/>
    <n v="1000"/>
    <s v="I70"/>
    <s v="Wildcat"/>
    <s v="CA-02-77"/>
    <s v="OUI"/>
  </r>
  <r>
    <d v="2018-02-28T00:00:00"/>
    <s v="Facture d'electricité Mois de Janvier 2018"/>
    <s v="Rent &amp; Utilities"/>
    <s v="Office"/>
    <n v="10900"/>
    <s v="David"/>
    <s v="Wildcat"/>
    <s v="CA-02-78"/>
    <s v="OUI"/>
  </r>
  <r>
    <d v="2018-02-28T00:00:00"/>
    <s v="Transport Bureau-CEET-Bureau"/>
    <s v="Transport"/>
    <s v="Office"/>
    <n v="300"/>
    <s v="David"/>
    <s v="Wildcat"/>
    <s v="CA-02-78"/>
    <s v="OUI"/>
  </r>
  <r>
    <d v="2018-02-28T00:00:00"/>
    <s v="Salaire Mois de février"/>
    <s v="Personnel"/>
    <s v="Investigation"/>
    <n v="75000"/>
    <s v="I33"/>
    <s v="Wildcat"/>
    <s v="CA-02-54"/>
    <s v="OUI"/>
  </r>
  <r>
    <d v="2018-02-28T00:00:00"/>
    <s v="Frais bancaires février"/>
    <s v="Bank Fees"/>
    <s v="Office"/>
    <n v="3300"/>
    <s v="ECOBANK"/>
    <s v="Wildcat"/>
    <s v="BQ"/>
    <s v="OUI"/>
  </r>
  <r>
    <m/>
    <m/>
    <m/>
    <m/>
    <m/>
    <m/>
    <m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32">
  <r>
    <d v="2018-02-01T00:00:00"/>
    <s v="Achat de chargeur de battérie"/>
    <x v="0"/>
    <x v="0"/>
    <n v="12000"/>
    <s v="Nicolas"/>
    <s v="Wildcat"/>
    <s v="CA-02-01"/>
    <s v="OUI"/>
  </r>
  <r>
    <d v="2018-02-01T00:00:00"/>
    <s v="Inter city"/>
    <x v="1"/>
    <x v="1"/>
    <n v="1700"/>
    <s v="I33"/>
    <s v="Wildcat"/>
    <s v="CA-01-54"/>
    <s v="OUI"/>
  </r>
  <r>
    <d v="2018-02-01T00:00:00"/>
    <s v="Nourriture"/>
    <x v="2"/>
    <x v="1"/>
    <n v="3000"/>
    <s v="I33"/>
    <s v="Wildcat"/>
    <s v="CA-01-54"/>
    <s v="OUI"/>
  </r>
  <r>
    <d v="2018-02-01T00:00:00"/>
    <s v="Boisson"/>
    <x v="3"/>
    <x v="1"/>
    <n v="1500"/>
    <s v="I33"/>
    <s v="Wildcat"/>
    <s v="CA-01-54"/>
    <s v="OUI"/>
  </r>
  <r>
    <d v="2018-02-01T00:00:00"/>
    <s v="Inter city"/>
    <x v="1"/>
    <x v="1"/>
    <n v="4000"/>
    <s v="I89"/>
    <s v="Wildcat"/>
    <s v="CA-01-53"/>
    <s v="OUI"/>
  </r>
  <r>
    <d v="2018-02-01T00:00:00"/>
    <s v="Nourriture"/>
    <x v="2"/>
    <x v="1"/>
    <n v="3000"/>
    <s v="I89"/>
    <s v="Wildcat"/>
    <s v="CA-01-53"/>
    <s v="OUI"/>
  </r>
  <r>
    <d v="2018-02-01T00:00:00"/>
    <s v="Boisson"/>
    <x v="3"/>
    <x v="1"/>
    <n v="3000"/>
    <s v="I89"/>
    <s v="Wildcat"/>
    <s v="CA-01-53"/>
    <s v="OUI"/>
  </r>
  <r>
    <d v="2018-02-01T00:00:00"/>
    <s v="Nourriture"/>
    <x v="2"/>
    <x v="1"/>
    <n v="2450"/>
    <s v="I33"/>
    <s v="Wildcat"/>
    <s v="CA-01-54"/>
    <s v="OUI"/>
  </r>
  <r>
    <d v="2018-02-02T00:00:00"/>
    <s v="Lomé-Dapaong-Lomé Mission Dapaong I33"/>
    <x v="1"/>
    <x v="1"/>
    <n v="36400"/>
    <s v="I33"/>
    <s v="Wildcat"/>
    <s v="CA-02-02"/>
    <s v="OUI"/>
  </r>
  <r>
    <d v="2018-02-02T00:00:00"/>
    <s v="Logement et repas Mission Dapaong I33"/>
    <x v="2"/>
    <x v="1"/>
    <n v="35000"/>
    <s v="I33"/>
    <s v="Wildcat"/>
    <s v="CA-02-02"/>
    <s v="OUI"/>
  </r>
  <r>
    <d v="2018-02-02T00:00:00"/>
    <s v="Trust building Mission Dapaong I33"/>
    <x v="3"/>
    <x v="1"/>
    <n v="19000"/>
    <s v="I33"/>
    <s v="Wildcat"/>
    <s v="CA-02-02"/>
    <s v="OUI"/>
  </r>
  <r>
    <d v="2018-02-02T00:00:00"/>
    <s v="Lomé-Kati-Lomé Mission Kati I22"/>
    <x v="1"/>
    <x v="1"/>
    <n v="13000"/>
    <s v="I22"/>
    <s v="Wildcat"/>
    <s v="CA-02-03"/>
    <s v="OUI"/>
  </r>
  <r>
    <d v="2018-02-02T00:00:00"/>
    <s v="Logement et repas Mission Kati I22"/>
    <x v="2"/>
    <x v="1"/>
    <n v="35000"/>
    <s v="I22"/>
    <s v="Wildcat"/>
    <s v="CA-02-03"/>
    <s v="OUI"/>
  </r>
  <r>
    <d v="2018-02-02T00:00:00"/>
    <s v="Trust building Mission Kati I22"/>
    <x v="3"/>
    <x v="1"/>
    <n v="9000"/>
    <s v="I22"/>
    <s v="Wildcat"/>
    <s v="CA-02-03"/>
    <s v="OUI"/>
  </r>
  <r>
    <d v="2018-02-02T00:00:00"/>
    <s v="Frais de déplacement Stagiaire Bureau-Maison-Bureau"/>
    <x v="1"/>
    <x v="1"/>
    <n v="6000"/>
    <s v="I22"/>
    <s v="Wildcat"/>
    <s v="CA-02-04"/>
    <s v="OUI"/>
  </r>
  <r>
    <d v="2018-02-05T00:00:00"/>
    <s v="Transport Bureau-MERF-Bureau"/>
    <x v="1"/>
    <x v="1"/>
    <n v="1200"/>
    <s v="Nicolas"/>
    <s v="Wildcat"/>
    <s v="CA-02-05"/>
    <s v="OUI"/>
  </r>
  <r>
    <d v="2018-02-05T00:00:00"/>
    <s v="Transport Bureau-TVT-Bureau"/>
    <x v="1"/>
    <x v="1"/>
    <n v="1400"/>
    <s v="Nicolas"/>
    <s v="Wildcat"/>
    <s v="CA-02-06"/>
    <s v="OUI"/>
  </r>
  <r>
    <d v="2018-02-06T00:00:00"/>
    <s v="Local transport Mission I33"/>
    <x v="1"/>
    <x v="1"/>
    <n v="15000"/>
    <s v="I33"/>
    <s v="Wildcat"/>
    <s v="CA-02-06"/>
    <s v="OUI"/>
  </r>
  <r>
    <d v="2018-02-06T00:00:00"/>
    <s v="Local transport Mission I33"/>
    <x v="1"/>
    <x v="1"/>
    <n v="10000"/>
    <s v="I33"/>
    <s v="Wildcat"/>
    <s v="CA-02-07"/>
    <s v="OUI"/>
  </r>
  <r>
    <d v="2018-02-06T00:00:00"/>
    <s v="Frais de transport Bureau-Agoè-Bureau"/>
    <x v="1"/>
    <x v="1"/>
    <n v="1600"/>
    <s v="I89"/>
    <s v="Wildcat"/>
    <s v="CA-02-08"/>
    <s v="OUI"/>
  </r>
  <r>
    <d v="2018-02-06T00:00:00"/>
    <s v="Boissons"/>
    <x v="3"/>
    <x v="1"/>
    <n v="3000"/>
    <s v="I89"/>
    <s v="Wildcat"/>
    <s v="CA-02-08"/>
    <s v="OUI"/>
  </r>
  <r>
    <d v="2018-02-06T00:00:00"/>
    <s v="Ramassage poubelle"/>
    <x v="4"/>
    <x v="2"/>
    <n v="3000"/>
    <s v="David"/>
    <s v="Wildcat"/>
    <s v="CA-02-09"/>
    <s v="OUI"/>
  </r>
  <r>
    <d v="2018-02-07T00:00:00"/>
    <s v="Transport Bureau-Ecobank-Bureau"/>
    <x v="1"/>
    <x v="2"/>
    <n v="600"/>
    <s v="David"/>
    <s v="Wildcat"/>
    <s v="CA-02-11"/>
    <s v="OUI"/>
  </r>
  <r>
    <d v="2018-02-07T00:00:00"/>
    <s v="Solde de tout compte Mensah Novembre et Décembre 2017"/>
    <x v="5"/>
    <x v="3"/>
    <n v="800000"/>
    <s v="David"/>
    <s v="Wildcat"/>
    <s v="CA-02-12"/>
    <s v="OUI"/>
  </r>
  <r>
    <d v="2018-02-07T00:00:00"/>
    <s v="Transport Bureau-Zongo-Bureau"/>
    <x v="1"/>
    <x v="1"/>
    <n v="1800"/>
    <s v="I89"/>
    <s v="Wildcat"/>
    <s v="CA-02-13"/>
    <s v="OUI"/>
  </r>
  <r>
    <d v="2018-02-07T00:00:00"/>
    <s v="Boissons"/>
    <x v="3"/>
    <x v="1"/>
    <n v="3000"/>
    <s v="I89"/>
    <s v="Wildcat"/>
    <s v="CA-02-13"/>
    <s v="OUI"/>
  </r>
  <r>
    <d v="2018-02-07T00:00:00"/>
    <s v="Reparation Ordinateur"/>
    <x v="0"/>
    <x v="0"/>
    <n v="72000"/>
    <s v="Nicolas"/>
    <s v="Wildcat"/>
    <s v="CA-02-14"/>
    <s v="OUI"/>
  </r>
  <r>
    <d v="2018-02-07T00:00:00"/>
    <s v="Work compensation Mois de Décembre et Janvier I70"/>
    <x v="5"/>
    <x v="3"/>
    <n v="60000"/>
    <s v="I70"/>
    <s v="Wildcat"/>
    <s v="CA-02-15"/>
    <s v="OUI"/>
  </r>
  <r>
    <d v="2018-02-07T00:00:00"/>
    <s v="Achat de portable"/>
    <x v="0"/>
    <x v="2"/>
    <n v="50000"/>
    <s v="David"/>
    <s v="Wildcat"/>
    <s v="CA-02-16"/>
    <s v="OUI"/>
  </r>
  <r>
    <d v="2018-02-08T00:00:00"/>
    <s v="Frais de service de netoyage Alice"/>
    <x v="4"/>
    <x v="2"/>
    <n v="35000"/>
    <s v="David"/>
    <s v="Wildcat"/>
    <s v="CA-02-17"/>
    <s v="OUI"/>
  </r>
  <r>
    <d v="2018-02-08T00:00:00"/>
    <s v="Frais de transport Bureau-kéguè-Bureau pour viste chez l'Avocat"/>
    <x v="1"/>
    <x v="4"/>
    <n v="1200"/>
    <s v="Sonia"/>
    <s v="Wildcat"/>
    <s v="CA-02-18"/>
    <s v="OUI"/>
  </r>
  <r>
    <d v="2018-02-08T00:00:00"/>
    <s v="Transport Bureau-MERF-Bureau"/>
    <x v="1"/>
    <x v="0"/>
    <n v="1200"/>
    <s v="Nicolas"/>
    <s v="Wildcat"/>
    <s v="CA-02-19"/>
    <s v="OUI"/>
  </r>
  <r>
    <d v="2018-02-08T00:00:00"/>
    <s v="Frais de transport Mission Katangan"/>
    <x v="1"/>
    <x v="1"/>
    <n v="2000"/>
    <s v="I89"/>
    <s v="Wildcat"/>
    <s v="CA-02-20"/>
    <s v="OUI"/>
  </r>
  <r>
    <d v="2018-02-08T00:00:00"/>
    <s v="Boissons "/>
    <x v="3"/>
    <x v="1"/>
    <n v="3000"/>
    <s v="I89"/>
    <s v="Wildcat"/>
    <s v="CA-02-20"/>
    <s v="OUI"/>
  </r>
  <r>
    <d v="2018-02-09T00:00:00"/>
    <s v="Frais internet"/>
    <x v="6"/>
    <x v="2"/>
    <n v="101000"/>
    <s v="Rens"/>
    <s v="Wildcat"/>
    <s v="CA-02-21"/>
    <s v="OUI"/>
  </r>
  <r>
    <d v="2018-02-09T00:00:00"/>
    <s v="Frais de transport Mission Echangeur"/>
    <x v="1"/>
    <x v="1"/>
    <n v="2400"/>
    <s v="I89"/>
    <s v="Wildcat"/>
    <s v="CA-02-22"/>
    <s v="OUI"/>
  </r>
  <r>
    <d v="2018-02-09T00:00:00"/>
    <s v="Boissons "/>
    <x v="3"/>
    <x v="1"/>
    <n v="3000"/>
    <s v="I89"/>
    <s v="Wildcat"/>
    <s v="CA-02-22"/>
    <s v="OUI"/>
  </r>
  <r>
    <d v="2018-02-09T00:00:00"/>
    <s v="Frais de service gardiennage"/>
    <x v="4"/>
    <x v="2"/>
    <n v="85000"/>
    <s v="Sonia"/>
    <s v="Wildcat"/>
    <s v="CA-02-23"/>
    <s v="OUI"/>
  </r>
  <r>
    <d v="2018-02-12T00:00:00"/>
    <s v="Lomé-Mango-Lomé Mission Mango I89"/>
    <x v="1"/>
    <x v="1"/>
    <n v="26000"/>
    <s v="I89"/>
    <s v="Wildcat"/>
    <s v="CA-02-24"/>
    <s v="OUI"/>
  </r>
  <r>
    <d v="2018-02-12T00:00:00"/>
    <s v="Logement et repas Mission Mango I89"/>
    <x v="2"/>
    <x v="1"/>
    <n v="35000"/>
    <s v="I89"/>
    <s v="Wildcat"/>
    <s v="CA-02-24"/>
    <s v="OUI"/>
  </r>
  <r>
    <d v="2018-02-12T00:00:00"/>
    <s v="Trust building Mission Mango I89"/>
    <x v="3"/>
    <x v="1"/>
    <n v="15000"/>
    <s v="I89"/>
    <s v="Wildcat"/>
    <s v="CA-02-24"/>
    <s v="OUI"/>
  </r>
  <r>
    <d v="2018-02-12T00:00:00"/>
    <s v="Frais de déplacement Stagiaire Bureau-Maison-Bureau"/>
    <x v="1"/>
    <x v="1"/>
    <n v="9000"/>
    <s v="I22"/>
    <s v="Wildcat"/>
    <s v="CA-02-25"/>
    <s v="OUI"/>
  </r>
  <r>
    <d v="2018-02-12T00:00:00"/>
    <s v="Frais de transport Bureau-OCTRID-MERF-Bureau"/>
    <x v="1"/>
    <x v="4"/>
    <n v="1150"/>
    <s v="Sonia"/>
    <s v="Wildcat"/>
    <s v="CA-02-26"/>
    <s v="OUI"/>
  </r>
  <r>
    <d v="2018-02-13T00:00:00"/>
    <s v="Frais de transport Bureau-TVT-Bureau"/>
    <x v="1"/>
    <x v="0"/>
    <n v="1400"/>
    <s v="Nicolas"/>
    <s v="Wildcat"/>
    <s v="CA-02-27"/>
    <s v="OUI"/>
  </r>
  <r>
    <d v="2018-02-13T00:00:00"/>
    <s v="Lomé-Notsé-Lomé Mission Notsé I33"/>
    <x v="1"/>
    <x v="1"/>
    <n v="17800"/>
    <s v="I33"/>
    <s v="Wildcat"/>
    <s v="CA-02-28"/>
    <s v="OUI"/>
  </r>
  <r>
    <d v="2018-02-13T00:00:00"/>
    <s v="Logement et repas Mission Notsé I33"/>
    <x v="2"/>
    <x v="1"/>
    <n v="11000"/>
    <s v="I33"/>
    <s v="Wildcat"/>
    <s v="CA-02-28"/>
    <s v="OUI"/>
  </r>
  <r>
    <d v="2018-02-13T00:00:00"/>
    <s v="Trust building Mission Notsé I33"/>
    <x v="3"/>
    <x v="1"/>
    <n v="5000"/>
    <s v="I33"/>
    <s v="Wildcat"/>
    <s v="CA-02-28"/>
    <s v="OUI"/>
  </r>
  <r>
    <d v="2018-02-14T00:00:00"/>
    <s v="Frais de transport Bureau-Prison-Bureau"/>
    <x v="1"/>
    <x v="4"/>
    <n v="1000"/>
    <s v="Sonia"/>
    <s v="Wildcat"/>
    <s v="CA-02-29"/>
    <s v="OUI"/>
  </r>
  <r>
    <d v="2018-02-14T00:00:00"/>
    <s v="Nourriture"/>
    <x v="2"/>
    <x v="4"/>
    <n v="2000"/>
    <s v="Sonia"/>
    <s v="Wildcat"/>
    <s v="CA-02-29"/>
    <s v="OUI"/>
  </r>
  <r>
    <d v="2018-02-14T00:00:00"/>
    <s v="Frais de visite en prison"/>
    <x v="7"/>
    <x v="4"/>
    <n v="1000"/>
    <s v="Sonia"/>
    <s v="Wildcat"/>
    <s v="CA-02-29"/>
    <s v="OUI"/>
  </r>
  <r>
    <d v="2018-02-14T00:00:00"/>
    <s v="Local transport village Aller-Retour Mission Mango I89"/>
    <x v="1"/>
    <x v="1"/>
    <n v="15000"/>
    <s v="I89"/>
    <s v="Wildcat"/>
    <s v="CA-02-30"/>
    <s v="OUI"/>
  </r>
  <r>
    <d v="2018-02-14T00:00:00"/>
    <s v="Trust building Mission Mango I89"/>
    <x v="3"/>
    <x v="1"/>
    <n v="1000"/>
    <s v="I89"/>
    <s v="Wildcat"/>
    <s v="CA-02-30"/>
    <s v="OUI"/>
  </r>
  <r>
    <d v="2018-02-14T00:00:00"/>
    <s v="Repas Mission Mango I89"/>
    <x v="2"/>
    <x v="1"/>
    <n v="3000"/>
    <s v="I89"/>
    <s v="Wildcat"/>
    <s v="CA-02-30"/>
    <s v="OUI"/>
  </r>
  <r>
    <d v="2018-02-14T00:00:00"/>
    <s v="Bureau-Douane-Bureau Mission Douane I22"/>
    <x v="1"/>
    <x v="1"/>
    <n v="2000"/>
    <s v="I22"/>
    <s v="Wildcat"/>
    <s v="CA-02-31"/>
    <s v="OUI"/>
  </r>
  <r>
    <d v="2018-02-14T00:00:00"/>
    <s v="Trust building Mission Douane I22"/>
    <x v="3"/>
    <x v="1"/>
    <n v="1000"/>
    <s v="I22"/>
    <s v="Wildcat"/>
    <s v="CA-02-31"/>
    <s v="OUI"/>
  </r>
  <r>
    <d v="2018-02-14T00:00:00"/>
    <s v="Instalation antivirus (HP et Dell)"/>
    <x v="8"/>
    <x v="2"/>
    <n v="10000"/>
    <s v="I70"/>
    <s v="Wildcat"/>
    <s v="CA-02-32"/>
    <s v="OUI"/>
  </r>
  <r>
    <d v="2018-02-14T00:00:00"/>
    <s v="Transport Bureau-Ets It's Time-Bureau"/>
    <x v="1"/>
    <x v="2"/>
    <n v="1200"/>
    <s v="I70"/>
    <s v="Wildcat"/>
    <s v="CA-02-32"/>
    <s v="OUI"/>
  </r>
  <r>
    <d v="2018-02-14T00:00:00"/>
    <s v="Tranport Mission Notsé I33 "/>
    <x v="1"/>
    <x v="1"/>
    <n v="12000"/>
    <s v="I33"/>
    <s v="Wildcat"/>
    <s v="CA-02-33"/>
    <s v="OUI"/>
  </r>
  <r>
    <d v="2018-02-14T00:00:00"/>
    <s v=" Repas Mission Notsé I33 "/>
    <x v="2"/>
    <x v="1"/>
    <n v="3000"/>
    <s v="I33"/>
    <s v="Wildcat"/>
    <s v="CA-02-33"/>
    <s v="OUI"/>
  </r>
  <r>
    <d v="2018-02-15T00:00:00"/>
    <s v="Local transport village Aller-Retour Mission Mango I89"/>
    <x v="1"/>
    <x v="1"/>
    <n v="11000"/>
    <s v="I89"/>
    <s v="Wildcat"/>
    <s v="CA-02-34"/>
    <s v="OUI"/>
  </r>
  <r>
    <d v="2018-02-15T00:00:00"/>
    <s v="Trust building Mission Mango I89"/>
    <x v="3"/>
    <x v="1"/>
    <n v="3000"/>
    <s v="I89"/>
    <s v="Wildcat"/>
    <s v="CA-02-34"/>
    <s v="OUI"/>
  </r>
  <r>
    <d v="2018-02-15T00:00:00"/>
    <s v="Frais de déplacement Stagiaire Bureau-Maison-Bureau"/>
    <x v="1"/>
    <x v="1"/>
    <n v="9000"/>
    <s v="I22"/>
    <s v="Wildcat"/>
    <s v="CA-02-35"/>
    <s v="OUI"/>
  </r>
  <r>
    <d v="2018-02-15T00:00:00"/>
    <s v="Bureau-Sagbado-Bureau Mission Sagbado I22"/>
    <x v="1"/>
    <x v="1"/>
    <n v="1600"/>
    <s v="I22"/>
    <s v="Wildcat"/>
    <s v="CA-02-36"/>
    <s v="OUI"/>
  </r>
  <r>
    <d v="2018-02-15T00:00:00"/>
    <s v="Achat de téléphone portable "/>
    <x v="0"/>
    <x v="1"/>
    <n v="50000"/>
    <s v="I33"/>
    <s v="Wildcat"/>
    <s v="CA-02-37"/>
    <s v="OUI"/>
  </r>
  <r>
    <d v="2018-02-21T00:00:00"/>
    <s v="Logement et repas Mission Sokodé"/>
    <x v="2"/>
    <x v="3"/>
    <n v="27000"/>
    <s v="Bakenou"/>
    <s v="Wildcat"/>
    <s v="CA-02-55"/>
    <s v="OUI"/>
  </r>
  <r>
    <d v="2018-02-16T00:00:00"/>
    <s v="Bureaau- RDV-Bureau pour la piste du perroquet"/>
    <x v="1"/>
    <x v="1"/>
    <n v="1400"/>
    <s v="I70"/>
    <s v="Wildcat"/>
    <s v="CA-02-39"/>
    <s v="OUI"/>
  </r>
  <r>
    <d v="2018-02-16T00:00:00"/>
    <s v="Trust building pour la piste du perroquet"/>
    <x v="3"/>
    <x v="1"/>
    <n v="2000"/>
    <s v="I70"/>
    <s v="Wildcat"/>
    <s v="CA-02-39"/>
    <s v="OUI"/>
  </r>
  <r>
    <d v="2018-02-16T00:00:00"/>
    <s v="Bureau- Vakpossito-Nadjégbé-Bureau"/>
    <x v="1"/>
    <x v="1"/>
    <n v="2200"/>
    <s v="I33"/>
    <s v="Wildcat"/>
    <s v="CA-02-40"/>
    <s v="OUI"/>
  </r>
  <r>
    <d v="2018-02-16T00:00:00"/>
    <s v="Trust building Mision Vakposito-Nadjégbé"/>
    <x v="3"/>
    <x v="1"/>
    <n v="1000"/>
    <s v="I33"/>
    <s v="Wildcat"/>
    <s v="CA-02-40"/>
    <s v="OUI"/>
  </r>
  <r>
    <d v="2018-02-16T00:00:00"/>
    <s v="Bureau apédokoè bureau Mission Apédokoè"/>
    <x v="1"/>
    <x v="1"/>
    <n v="1600"/>
    <s v="I22"/>
    <s v="Wildcat"/>
    <s v="CA-02-41"/>
    <s v="OUI"/>
  </r>
  <r>
    <d v="2018-02-16T00:00:00"/>
    <s v="Trust building Mission Apédokoè"/>
    <x v="3"/>
    <x v="1"/>
    <n v="1000"/>
    <s v="I22"/>
    <s v="Wildcat"/>
    <s v="CA-02-41"/>
    <s v="OUI"/>
  </r>
  <r>
    <d v="2018-02-17T00:00:00"/>
    <s v="Maison-deux lions-Maison"/>
    <x v="1"/>
    <x v="1"/>
    <n v="1800"/>
    <s v="I33"/>
    <s v="Wildcat"/>
    <s v="CA-02-42"/>
    <s v="OUI"/>
  </r>
  <r>
    <d v="2018-02-17T00:00:00"/>
    <s v="Trust building Mision Vakposito-Nadjégbé"/>
    <x v="3"/>
    <x v="1"/>
    <n v="1000"/>
    <s v="I33"/>
    <s v="Wildcat"/>
    <s v="CA-02-42"/>
    <s v="OUI"/>
  </r>
  <r>
    <d v="2018-02-17T00:00:00"/>
    <s v="Bureau-Atakpamé- Lomé Mission Atakpamé"/>
    <x v="1"/>
    <x v="0"/>
    <n v="6700"/>
    <s v="Nicolas"/>
    <s v="Wildcat"/>
    <s v="CA-02-43"/>
    <s v="OUI"/>
  </r>
  <r>
    <d v="2018-02-17T00:00:00"/>
    <s v="Logement et repas Mission Atakpamé"/>
    <x v="2"/>
    <x v="0"/>
    <n v="8000"/>
    <s v="Nicolas"/>
    <s v="Wildcat"/>
    <s v="CA-02-43"/>
    <s v="OUI"/>
  </r>
  <r>
    <d v="2018-02-17T00:00:00"/>
    <s v="Bureau-Atikoumé-Bureau pour affaire de péroquet gris"/>
    <x v="1"/>
    <x v="1"/>
    <n v="200"/>
    <s v="I70"/>
    <s v="Wildcat"/>
    <s v="CA-02-44"/>
    <s v="OUI"/>
  </r>
  <r>
    <d v="2018-02-17T00:00:00"/>
    <s v="Trust Building "/>
    <x v="3"/>
    <x v="1"/>
    <n v="3000"/>
    <s v="I70"/>
    <s v="Wildcat"/>
    <s v="CA-02-44"/>
    <s v="OUI"/>
  </r>
  <r>
    <d v="2018-02-19T00:00:00"/>
    <s v="Frais de transport Bureau -Sagbado-Bureau Mission sagbado"/>
    <x v="1"/>
    <x v="1"/>
    <n v="1600"/>
    <s v="I22"/>
    <s v="Wildcat"/>
    <s v="CA-02-45"/>
    <s v="OUI"/>
  </r>
  <r>
    <d v="2018-02-19T00:00:00"/>
    <s v="Boissons"/>
    <x v="3"/>
    <x v="1"/>
    <n v="2000"/>
    <s v="I22"/>
    <s v="Wildcat"/>
    <s v="CA-02-45"/>
    <s v="OUI"/>
  </r>
  <r>
    <d v="2018-02-19T00:00:00"/>
    <s v="Frais de transport Bureau -Ebé-Bureau Mission Ebé"/>
    <x v="1"/>
    <x v="1"/>
    <n v="2200"/>
    <s v="I33"/>
    <s v="Wildcat"/>
    <s v="CA-02-46"/>
    <s v="OUI"/>
  </r>
  <r>
    <d v="2018-02-19T00:00:00"/>
    <s v="Boissons"/>
    <x v="3"/>
    <x v="1"/>
    <n v="2000"/>
    <s v="I33"/>
    <s v="Wildcat"/>
    <s v="CA-02-46"/>
    <s v="OUI"/>
  </r>
  <r>
    <d v="2018-02-20T00:00:00"/>
    <s v="Déplacement Maison-Bureau-Maison"/>
    <x v="1"/>
    <x v="1"/>
    <n v="9000"/>
    <s v="I22"/>
    <s v="Wildcat"/>
    <s v="CA-02-47"/>
    <s v="OUI"/>
  </r>
  <r>
    <d v="2018-02-20T00:00:00"/>
    <s v="Bureau-Sagbossito-Bureau: Mission d'enquête a sagbosito"/>
    <x v="1"/>
    <x v="1"/>
    <n v="1600"/>
    <s v="I22"/>
    <s v="Wildcat"/>
    <s v="CA-02-48"/>
    <s v="OUI"/>
  </r>
  <r>
    <d v="2018-02-20T00:00:00"/>
    <s v="Trust building Mission d'enquête a sagbosito"/>
    <x v="3"/>
    <x v="1"/>
    <n v="1000"/>
    <s v="I22"/>
    <s v="Wildcat"/>
    <s v="CA-02-48"/>
    <s v="OUI"/>
  </r>
  <r>
    <d v="2018-02-20T00:00:00"/>
    <s v="Bureau-Zanguera-Bureau: Mission à Zanguera"/>
    <x v="1"/>
    <x v="1"/>
    <n v="1400"/>
    <s v="I33"/>
    <s v="Wildcat"/>
    <s v="CA-02-49"/>
    <s v="OUI"/>
  </r>
  <r>
    <d v="2018-02-20T00:00:00"/>
    <s v="Trust building Mission à Zanguera"/>
    <x v="3"/>
    <x v="1"/>
    <n v="2000"/>
    <s v="I33"/>
    <s v="Wildcat"/>
    <s v="CA-02-49"/>
    <s v="OUI"/>
  </r>
  <r>
    <d v="2018-02-20T00:00:00"/>
    <s v="Bonus Opération "/>
    <x v="9"/>
    <x v="1"/>
    <n v="100000"/>
    <s v="I70"/>
    <s v="Wildcat"/>
    <s v="CA-02-50"/>
    <s v="OUI"/>
  </r>
  <r>
    <d v="2018-02-20T00:00:00"/>
    <s v="Frais de transport Bureau -OCRTIBD-Bureau "/>
    <x v="1"/>
    <x v="1"/>
    <n v="600"/>
    <s v="I70"/>
    <s v="Wildcat"/>
    <s v="CA-02-51"/>
    <s v="OUI"/>
  </r>
  <r>
    <d v="2018-02-20T00:00:00"/>
    <s v="Boisson"/>
    <x v="3"/>
    <x v="1"/>
    <n v="2000"/>
    <s v="I70"/>
    <s v="Wildcat"/>
    <s v="CA-02-51"/>
    <s v="OUI"/>
  </r>
  <r>
    <d v="2018-02-21T00:00:00"/>
    <s v="Bureau OCRTIB-Bureau"/>
    <x v="1"/>
    <x v="4"/>
    <n v="1000"/>
    <s v="Sonia"/>
    <s v="Wildcat"/>
    <s v="CA-02-52"/>
    <s v="OUI"/>
  </r>
  <r>
    <d v="2018-02-21T00:00:00"/>
    <s v="Bonus média"/>
    <x v="9"/>
    <x v="0"/>
    <n v="198000"/>
    <s v="Nicolas"/>
    <s v="Wildcat"/>
    <s v="CA-02-53"/>
    <s v="OUI"/>
  </r>
  <r>
    <d v="2018-02-21T00:00:00"/>
    <s v="Bonus média"/>
    <x v="9"/>
    <x v="0"/>
    <n v="252000"/>
    <s v="Nicolas"/>
    <s v="Wildcat"/>
    <s v="CA-02-54"/>
    <s v="OUI"/>
  </r>
  <r>
    <d v="2018-02-21T00:00:00"/>
    <s v="Lomé-Sokodé-Lomé Mission  Sokodé"/>
    <x v="1"/>
    <x v="3"/>
    <n v="18000"/>
    <s v="Bakenou"/>
    <s v="Wildcat"/>
    <s v="CA-02-55"/>
    <s v="OUI"/>
  </r>
  <r>
    <d v="2018-02-21T00:00:00"/>
    <s v="Trust building Mission Sokodé"/>
    <x v="3"/>
    <x v="3"/>
    <n v="11000"/>
    <s v="Bakenou"/>
    <s v="Wildcat"/>
    <s v="CA-02-55"/>
    <s v="OUI"/>
  </r>
  <r>
    <d v="2018-02-28T00:00:00"/>
    <s v="Frais de transport Bureau-Port -Bureau Mission Port"/>
    <x v="1"/>
    <x v="3"/>
    <n v="1600"/>
    <s v="Bakenou"/>
    <s v="Wildcat"/>
    <s v="CA-02-75"/>
    <s v="OUI"/>
  </r>
  <r>
    <d v="2018-02-21T00:00:00"/>
    <s v="Bureau-OCRTIDB-Bureau"/>
    <x v="1"/>
    <x v="4"/>
    <n v="1000"/>
    <s v="I70"/>
    <s v="Wildcat"/>
    <s v="CA-02-56"/>
    <s v="OUI"/>
  </r>
  <r>
    <d v="2018-02-21T00:00:00"/>
    <s v="Lomé-Sinkassé-Lomé Mission sinkassé"/>
    <x v="1"/>
    <x v="1"/>
    <n v="32100"/>
    <s v="I89"/>
    <s v="Wildcat"/>
    <s v="CA-02-57"/>
    <s v="OUI"/>
  </r>
  <r>
    <d v="2018-02-21T00:00:00"/>
    <s v="Logement et repas Mission Sinkassé"/>
    <x v="2"/>
    <x v="1"/>
    <n v="94000"/>
    <s v="I89"/>
    <s v="Wildcat"/>
    <s v="CA-02-57"/>
    <s v="OUI"/>
  </r>
  <r>
    <d v="2018-02-21T00:00:00"/>
    <s v="Bureau-Aéroport-Addidogomé-Bureau"/>
    <x v="1"/>
    <x v="1"/>
    <n v="2600"/>
    <s v="I33"/>
    <s v="Wildcat"/>
    <s v="CA-02-58"/>
    <s v="OUI"/>
  </r>
  <r>
    <d v="2018-02-21T00:00:00"/>
    <s v="Trust building Mission Aéroport-Addidogomé"/>
    <x v="3"/>
    <x v="1"/>
    <n v="2000"/>
    <s v="I33"/>
    <s v="Wildcat"/>
    <s v="CA-02-58"/>
    <s v="OUI"/>
  </r>
  <r>
    <d v="2018-02-21T00:00:00"/>
    <s v="Bureau- sogbossito-Bureau: Renforcement de la confiance à sogbossito"/>
    <x v="1"/>
    <x v="1"/>
    <n v="1600"/>
    <s v="I22"/>
    <s v="Wildcat"/>
    <s v="CA-02-59"/>
    <s v="OUI"/>
  </r>
  <r>
    <d v="2018-02-21T00:00:00"/>
    <s v="Trust building Renforcement de la confiance à sogbossito"/>
    <x v="3"/>
    <x v="1"/>
    <n v="1000"/>
    <s v="I22"/>
    <s v="Wildcat"/>
    <s v="CA-02-59"/>
    <s v="OUI"/>
  </r>
  <r>
    <d v="2018-02-21T00:00:00"/>
    <s v="Bureau-Ebé-Aflao-Bureau Mission Ebé- Aflao"/>
    <x v="1"/>
    <x v="1"/>
    <n v="2500"/>
    <s v="I33"/>
    <s v="Wildcat"/>
    <s v="CA-02-60"/>
    <s v="OUI"/>
  </r>
  <r>
    <d v="2018-02-21T00:00:00"/>
    <s v="Trust building Mission Ebé- Aflao"/>
    <x v="3"/>
    <x v="1"/>
    <n v="2000"/>
    <s v="I33"/>
    <s v="Wildcat"/>
    <s v="CA-02-60"/>
    <s v="OUI"/>
  </r>
  <r>
    <d v="2018-02-22T00:00:00"/>
    <s v="Bureau-Attiyomé-Bureau Mission Attiyomé"/>
    <x v="1"/>
    <x v="1"/>
    <n v="1900"/>
    <s v="I22"/>
    <s v="Wildcat"/>
    <s v="CA-02-61"/>
    <s v="OUI"/>
  </r>
  <r>
    <d v="2018-02-22T00:00:00"/>
    <s v="Trust building Mission Attiyomé"/>
    <x v="3"/>
    <x v="1"/>
    <n v="1000"/>
    <s v="I22"/>
    <s v="Wildcat"/>
    <s v="CA-02-61"/>
    <s v="OUI"/>
  </r>
  <r>
    <d v="2018-02-22T00:00:00"/>
    <s v="Déplacement Maison-Bureau-Maison"/>
    <x v="1"/>
    <x v="1"/>
    <n v="6000"/>
    <s v="I22"/>
    <s v="Wildcat"/>
    <s v="CA-02-62"/>
    <s v="OUI"/>
  </r>
  <r>
    <d v="2018-02-23T00:00:00"/>
    <s v="Bureau-Aeroport-Doulassamé-Bureau"/>
    <x v="1"/>
    <x v="1"/>
    <n v="1900"/>
    <s v="I33"/>
    <s v="Wildcat"/>
    <s v="CA-02-63"/>
    <s v="OUI"/>
  </r>
  <r>
    <d v="2018-02-23T00:00:00"/>
    <s v="Trust building Aéroport"/>
    <x v="3"/>
    <x v="1"/>
    <n v="2000"/>
    <s v="I33"/>
    <s v="Wildcat"/>
    <s v="CA-02-63"/>
    <s v="OUI"/>
  </r>
  <r>
    <d v="2018-02-23T00:00:00"/>
    <s v="Lomé-Dapaong-Lomé Mission Dapaong I33"/>
    <x v="1"/>
    <x v="1"/>
    <n v="35800"/>
    <s v="I33"/>
    <s v="Wildcat"/>
    <s v="CA-02-64"/>
    <s v="OUI"/>
  </r>
  <r>
    <d v="2018-02-23T00:00:00"/>
    <s v="Logement et repas Mission Dapaong I33"/>
    <x v="2"/>
    <x v="1"/>
    <n v="35000"/>
    <s v="I33"/>
    <s v="Wildcat"/>
    <s v="CA-02-64"/>
    <s v="OUI"/>
  </r>
  <r>
    <d v="2018-02-23T00:00:00"/>
    <s v="Trust building Mission Dapaong I33"/>
    <x v="3"/>
    <x v="1"/>
    <n v="10500"/>
    <s v="I33"/>
    <s v="Wildcat"/>
    <s v="CA-02-64"/>
    <s v="OUI"/>
  </r>
  <r>
    <d v="2018-02-23T00:00:00"/>
    <s v="Bureau-TP3-Bureau pour RDV au port (TP3)"/>
    <x v="1"/>
    <x v="1"/>
    <n v="2000"/>
    <s v="I22"/>
    <s v="Wildcat"/>
    <s v="CA-02-65"/>
    <s v="OUI"/>
  </r>
  <r>
    <d v="2018-02-23T00:00:00"/>
    <s v="Trust building pour RDV au port (TP3)"/>
    <x v="3"/>
    <x v="1"/>
    <n v="2000"/>
    <s v="I22"/>
    <s v="Wildcat"/>
    <s v="CA-02-65"/>
    <s v="OUI"/>
  </r>
  <r>
    <d v="2018-02-26T00:00:00"/>
    <s v="Logement et repas"/>
    <x v="2"/>
    <x v="1"/>
    <n v="26000"/>
    <s v="I89"/>
    <s v="Wildcat"/>
    <s v="CA-02-67"/>
    <s v="OUI"/>
  </r>
  <r>
    <d v="2018-02-26T00:00:00"/>
    <s v="Local transport"/>
    <x v="1"/>
    <x v="1"/>
    <n v="4000"/>
    <s v="I89"/>
    <s v="Wildcat"/>
    <s v="CA-02-67"/>
    <s v="OUI"/>
  </r>
  <r>
    <d v="2018-02-26T00:00:00"/>
    <s v="Achat des divers pours bureau"/>
    <x v="8"/>
    <x v="2"/>
    <n v="26450"/>
    <s v="Sonia"/>
    <s v="Wildcat"/>
    <s v="CA-02-68"/>
    <s v="OUI"/>
  </r>
  <r>
    <d v="2018-02-26T00:00:00"/>
    <s v="Frais de transport pour ravitaillement"/>
    <x v="1"/>
    <x v="2"/>
    <n v="1100"/>
    <s v="Sonia"/>
    <s v="Wildcat"/>
    <s v="CA-02-68"/>
    <s v="OUI"/>
  </r>
  <r>
    <d v="2018-02-26T00:00:00"/>
    <s v="Bonus media"/>
    <x v="9"/>
    <x v="0"/>
    <n v="320000"/>
    <s v="Nicolas"/>
    <s v="Wildcat"/>
    <s v="CA-02-69"/>
    <s v="OUI"/>
  </r>
  <r>
    <d v="2018-02-26T00:00:00"/>
    <s v="Déplacement Maison-Bureau-Maison"/>
    <x v="1"/>
    <x v="1"/>
    <n v="9000"/>
    <s v="I22"/>
    <s v="Wildcat"/>
    <s v="CA-02-70"/>
    <s v="OUI"/>
  </r>
  <r>
    <d v="2018-02-26T00:00:00"/>
    <s v="Déplacement Maison-MATD-Maison"/>
    <x v="1"/>
    <x v="2"/>
    <n v="1200"/>
    <s v="Mensah"/>
    <s v="Wildcat"/>
    <s v="CA-02-71"/>
    <s v="OUI"/>
  </r>
  <r>
    <d v="2018-02-27T00:00:00"/>
    <s v="Tranport local Bureau-Sadbado-Afao-Agouè-Bureau"/>
    <x v="1"/>
    <x v="1"/>
    <n v="2800"/>
    <s v="I22"/>
    <s v="Wildcat"/>
    <s v="CA-02-72"/>
    <s v="OUI"/>
  </r>
  <r>
    <d v="2018-02-27T00:00:00"/>
    <s v="Trust building "/>
    <x v="3"/>
    <x v="1"/>
    <n v="3000"/>
    <s v="I22"/>
    <s v="Wildcat"/>
    <s v="CA-02-72"/>
    <s v="OUI"/>
  </r>
  <r>
    <d v="2018-02-27T00:00:00"/>
    <s v="Achats des produits pharmaceutique (Dapong)"/>
    <x v="5"/>
    <x v="5"/>
    <n v="25800"/>
    <s v="I33"/>
    <s v="Wildcat"/>
    <s v="CA-02-73"/>
    <s v="OUI"/>
  </r>
  <r>
    <d v="2018-02-15T00:00:00"/>
    <s v="Bureau-Ministère-Bureau"/>
    <x v="1"/>
    <x v="2"/>
    <n v="1200"/>
    <s v="Bakenou"/>
    <s v="Wildcat"/>
    <s v="CA-02-38"/>
    <s v="OUI"/>
  </r>
  <r>
    <d v="2018-02-27T00:00:00"/>
    <s v="Transport local Bureau-MERF-Bureau"/>
    <x v="1"/>
    <x v="3"/>
    <n v="1200"/>
    <s v="Bakenou"/>
    <s v="Wildcat"/>
    <s v="CA-02-74"/>
    <s v="OUI"/>
  </r>
  <r>
    <d v="2018-02-28T00:00:00"/>
    <s v="Transport local Bureau-TP3-Bureau"/>
    <x v="1"/>
    <x v="1"/>
    <n v="2000"/>
    <s v="I22"/>
    <s v="Wildcat"/>
    <s v="CA-02-76"/>
    <s v="OUI"/>
  </r>
  <r>
    <d v="2018-02-28T00:00:00"/>
    <s v="Transport local Bureau-OCRTIDB-Bureau"/>
    <x v="1"/>
    <x v="1"/>
    <n v="1000"/>
    <s v="I70"/>
    <s v="Wildcat"/>
    <s v="CA-02-77"/>
    <s v="OUI"/>
  </r>
  <r>
    <d v="2018-02-28T00:00:00"/>
    <s v="Facture d'electricité Mois de Janvier 2018"/>
    <x v="10"/>
    <x v="2"/>
    <n v="10900"/>
    <s v="David"/>
    <s v="Wildcat"/>
    <s v="CA-02-78"/>
    <s v="OUI"/>
  </r>
  <r>
    <d v="2018-02-28T00:00:00"/>
    <s v="Transport Bureau-CEET-Bureau"/>
    <x v="1"/>
    <x v="2"/>
    <n v="300"/>
    <s v="David"/>
    <s v="Wildcat"/>
    <s v="CA-02-78"/>
    <s v="OUI"/>
  </r>
  <r>
    <d v="2018-02-28T00:00:00"/>
    <s v="Salaire Mois de février"/>
    <x v="5"/>
    <x v="1"/>
    <n v="75000"/>
    <s v="I33"/>
    <s v="Wildcat"/>
    <s v="CA-02-54"/>
    <s v="OUI"/>
  </r>
  <r>
    <d v="2018-02-28T00:00:00"/>
    <s v="Frais bancaires février"/>
    <x v="11"/>
    <x v="2"/>
    <n v="3300"/>
    <s v="ECOBANK"/>
    <s v="Wildcat"/>
    <s v="BQ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eau croisé dynamique4" cacheId="3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134:C151" firstHeaderRow="1" firstDataRow="1" firstDataCol="0"/>
  <pivotFields count="9"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eau croisé dynamique5" cacheId="4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3:N11" firstHeaderRow="1" firstDataRow="2" firstDataCol="1"/>
  <pivotFields count="9">
    <pivotField numFmtId="14" showAll="0"/>
    <pivotField showAll="0"/>
    <pivotField axis="axisCol" showAll="0">
      <items count="13">
        <item x="11"/>
        <item x="9"/>
        <item x="0"/>
        <item x="6"/>
        <item x="7"/>
        <item x="8"/>
        <item x="5"/>
        <item x="10"/>
        <item x="4"/>
        <item x="1"/>
        <item x="2"/>
        <item x="3"/>
        <item t="default"/>
      </items>
    </pivotField>
    <pivotField axis="axisRow" showAll="0">
      <items count="7">
        <item x="1"/>
        <item x="4"/>
        <item x="3"/>
        <item x="0"/>
        <item x="2"/>
        <item x="5"/>
        <item t="default"/>
      </items>
    </pivotField>
    <pivotField dataField="1" numFmtId="3"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5" indent="0" outline="1" outlineData="1" multipleFieldFilters="0">
  <location ref="A3:B14" firstHeaderRow="1" firstDataRow="1" firstDataCol="1"/>
  <pivotFields count="9">
    <pivotField numFmtId="14" showAll="0"/>
    <pivotField axis="axisRow" showAll="0">
      <items count="91">
        <item x="35"/>
        <item x="19"/>
        <item x="80"/>
        <item x="83"/>
        <item x="0"/>
        <item x="16"/>
        <item x="79"/>
        <item x="37"/>
        <item x="78"/>
        <item x="84"/>
        <item x="81"/>
        <item x="57"/>
        <item x="55"/>
        <item x="39"/>
        <item x="43"/>
        <item x="56"/>
        <item x="67"/>
        <item x="41"/>
        <item x="65"/>
        <item x="73"/>
        <item x="46"/>
        <item x="48"/>
        <item x="71"/>
        <item x="31"/>
        <item x="69"/>
        <item x="17"/>
        <item x="38"/>
        <item x="61"/>
        <item x="36"/>
        <item x="51"/>
        <item x="75"/>
        <item x="53"/>
        <item x="15"/>
        <item x="50"/>
        <item x="89"/>
        <item x="88"/>
        <item x="33"/>
        <item x="77"/>
        <item x="7"/>
        <item x="29"/>
        <item x="47"/>
        <item x="5"/>
        <item x="2"/>
        <item x="24"/>
        <item x="27"/>
        <item x="63"/>
        <item x="59"/>
        <item x="4"/>
        <item x="1"/>
        <item x="23"/>
        <item x="26"/>
        <item x="62"/>
        <item x="58"/>
        <item x="45"/>
        <item x="20"/>
        <item x="22"/>
        <item x="10"/>
        <item x="14"/>
        <item x="30"/>
        <item x="12"/>
        <item x="82"/>
        <item x="34"/>
        <item x="11"/>
        <item x="13"/>
        <item x="8"/>
        <item x="87"/>
        <item x="85"/>
        <item x="86"/>
        <item x="49"/>
        <item x="74"/>
        <item x="42"/>
        <item x="54"/>
        <item x="66"/>
        <item x="44"/>
        <item x="72"/>
        <item x="6"/>
        <item x="52"/>
        <item x="32"/>
        <item x="70"/>
        <item x="18"/>
        <item x="3"/>
        <item x="25"/>
        <item x="28"/>
        <item x="64"/>
        <item x="60"/>
        <item x="21"/>
        <item x="40"/>
        <item x="76"/>
        <item x="68"/>
        <item x="9"/>
        <item t="default"/>
      </items>
    </pivotField>
    <pivotField showAll="0"/>
    <pivotField showAll="0"/>
    <pivotField dataField="1" showAll="0"/>
    <pivotField axis="axisRow" showAll="0">
      <items count="11">
        <item sd="0" x="8"/>
        <item sd="0" x="4"/>
        <item sd="0" x="9"/>
        <item sd="0" x="1"/>
        <item sd="0" x="2"/>
        <item sd="0" x="5"/>
        <item sd="0" x="3"/>
        <item sd="0" x="0"/>
        <item sd="0" x="6"/>
        <item sd="0" x="7"/>
        <item t="default" sd="0"/>
      </items>
    </pivotField>
    <pivotField showAll="0"/>
    <pivotField showAll="0"/>
    <pivotField showAll="0"/>
  </pivotFields>
  <rowFields count="2">
    <field x="5"/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eau croisé dynamique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4" indent="0" outline="1" outlineData="1" multipleFieldFilters="0">
  <location ref="A3:N14" firstHeaderRow="1" firstDataRow="2" firstDataCol="1"/>
  <pivotFields count="9">
    <pivotField showAll="0"/>
    <pivotField showAll="0"/>
    <pivotField axis="axisCol" showAll="0">
      <items count="13">
        <item x="8"/>
        <item x="0"/>
        <item x="6"/>
        <item x="7"/>
        <item x="5"/>
        <item x="10"/>
        <item x="4"/>
        <item x="1"/>
        <item x="2"/>
        <item x="3"/>
        <item x="11"/>
        <item x="9"/>
        <item t="default"/>
      </items>
    </pivotField>
    <pivotField axis="axisRow" showAll="0">
      <items count="10">
        <item x="1"/>
        <item x="6"/>
        <item x="3"/>
        <item x="0"/>
        <item x="2"/>
        <item m="1" x="8"/>
        <item x="7"/>
        <item x="4"/>
        <item x="5"/>
        <item t="default"/>
      </items>
    </pivotField>
    <pivotField dataField="1" showAll="0"/>
    <pivotField showAll="0"/>
    <pivotField axis="axisRow" showAll="0">
      <items count="3">
        <item sd="0" x="1"/>
        <item x="0"/>
        <item t="default"/>
      </items>
    </pivotField>
    <pivotField showAll="0"/>
    <pivotField showAll="0"/>
  </pivotFields>
  <rowFields count="2">
    <field x="6"/>
    <field x="3"/>
  </rowFields>
  <rowItems count="10">
    <i>
      <x/>
    </i>
    <i>
      <x v="1"/>
    </i>
    <i r="1">
      <x/>
    </i>
    <i r="1">
      <x v="1"/>
    </i>
    <i r="1">
      <x v="2"/>
    </i>
    <i r="1">
      <x v="3"/>
    </i>
    <i r="1">
      <x v="4"/>
    </i>
    <i r="1">
      <x v="7"/>
    </i>
    <i r="1">
      <x v="8"/>
    </i>
    <i t="grand">
      <x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Somme de Montant dépensé FCFA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5" firstHeaderRow="1" firstDataRow="1" firstDataCol="1"/>
  <pivotFields count="7">
    <pivotField showAll="0"/>
    <pivotField showAll="0"/>
    <pivotField axis="axisRow" showAll="0">
      <items count="12">
        <item x="10"/>
        <item x="5"/>
        <item x="6"/>
        <item x="3"/>
        <item x="2"/>
        <item x="7"/>
        <item x="4"/>
        <item x="1"/>
        <item x="8"/>
        <item x="9"/>
        <item x="0"/>
        <item t="default"/>
      </items>
    </pivotField>
    <pivotField showAll="0"/>
    <pivotField showAll="0"/>
    <pivotField dataField="1" showAll="0">
      <items count="52">
        <item x="7"/>
        <item x="32"/>
        <item x="24"/>
        <item x="23"/>
        <item x="48"/>
        <item x="46"/>
        <item x="27"/>
        <item x="28"/>
        <item x="6"/>
        <item x="26"/>
        <item x="25"/>
        <item x="38"/>
        <item x="40"/>
        <item x="37"/>
        <item x="5"/>
        <item x="9"/>
        <item x="13"/>
        <item x="15"/>
        <item x="43"/>
        <item x="45"/>
        <item x="30"/>
        <item x="20"/>
        <item x="49"/>
        <item x="1"/>
        <item x="22"/>
        <item x="29"/>
        <item x="21"/>
        <item x="42"/>
        <item x="19"/>
        <item x="4"/>
        <item x="47"/>
        <item x="41"/>
        <item x="18"/>
        <item x="12"/>
        <item x="35"/>
        <item x="3"/>
        <item x="11"/>
        <item x="10"/>
        <item x="17"/>
        <item x="39"/>
        <item x="16"/>
        <item x="2"/>
        <item x="31"/>
        <item x="14"/>
        <item x="36"/>
        <item x="33"/>
        <item x="34"/>
        <item x="44"/>
        <item x="8"/>
        <item x="50"/>
        <item x="0"/>
        <item t="default"/>
      </items>
    </pivotField>
    <pivotField numFmtId="165" showAll="0"/>
  </pivotFields>
  <rowFields count="1">
    <field x="2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um of SORTIE" fld="5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zoomScale="90" zoomScaleNormal="90" workbookViewId="0">
      <pane ySplit="1" topLeftCell="A2" activePane="bottomLeft" state="frozen"/>
      <selection pane="bottomLeft" sqref="A1:I133"/>
    </sheetView>
  </sheetViews>
  <sheetFormatPr baseColWidth="10" defaultColWidth="9.140625" defaultRowHeight="16.5" customHeight="1" x14ac:dyDescent="0.25"/>
  <cols>
    <col min="1" max="1" width="18.7109375" style="7" customWidth="1"/>
    <col min="2" max="2" width="43.42578125" style="1" customWidth="1"/>
    <col min="3" max="3" width="21.42578125" style="3" customWidth="1"/>
    <col min="4" max="4" width="20.140625" style="3" customWidth="1"/>
    <col min="5" max="5" width="18.28515625" style="14" customWidth="1"/>
    <col min="6" max="6" width="16.28515625" style="3" customWidth="1"/>
    <col min="7" max="7" width="16.85546875" style="1" customWidth="1"/>
    <col min="8" max="8" width="21.5703125" style="3" customWidth="1"/>
    <col min="9" max="9" width="17.140625" style="2" customWidth="1"/>
    <col min="10" max="10" width="9.140625" style="8"/>
    <col min="11" max="16384" width="9.140625" style="1"/>
  </cols>
  <sheetData>
    <row r="1" spans="1:10" ht="27.75" customHeight="1" x14ac:dyDescent="0.25">
      <c r="A1" s="23" t="s">
        <v>0</v>
      </c>
      <c r="B1" s="12" t="s">
        <v>1</v>
      </c>
      <c r="C1" s="24" t="s">
        <v>2</v>
      </c>
      <c r="D1" s="25" t="s">
        <v>3</v>
      </c>
      <c r="E1" s="26" t="s">
        <v>36</v>
      </c>
      <c r="F1" s="25" t="s">
        <v>4</v>
      </c>
      <c r="G1" s="12" t="s">
        <v>5</v>
      </c>
      <c r="H1" s="27" t="s">
        <v>6</v>
      </c>
      <c r="I1" s="28" t="s">
        <v>7</v>
      </c>
    </row>
    <row r="2" spans="1:10" s="9" customFormat="1" ht="17.25" customHeight="1" x14ac:dyDescent="0.25">
      <c r="A2" s="29">
        <v>43132</v>
      </c>
      <c r="B2" s="30" t="s">
        <v>99</v>
      </c>
      <c r="C2" s="18" t="s">
        <v>29</v>
      </c>
      <c r="D2" s="30" t="s">
        <v>16</v>
      </c>
      <c r="E2" s="35">
        <v>12000</v>
      </c>
      <c r="F2" s="30" t="s">
        <v>28</v>
      </c>
      <c r="G2" s="30" t="s">
        <v>15</v>
      </c>
      <c r="H2" s="31" t="s">
        <v>37</v>
      </c>
      <c r="I2" s="13" t="s">
        <v>14</v>
      </c>
      <c r="J2" s="11"/>
    </row>
    <row r="3" spans="1:10" s="9" customFormat="1" ht="17.25" customHeight="1" x14ac:dyDescent="0.25">
      <c r="A3" s="29">
        <v>43132</v>
      </c>
      <c r="B3" s="30" t="s">
        <v>184</v>
      </c>
      <c r="C3" s="68" t="s">
        <v>20</v>
      </c>
      <c r="D3" s="30" t="s">
        <v>8</v>
      </c>
      <c r="E3" s="70">
        <v>1700</v>
      </c>
      <c r="F3" s="30" t="s">
        <v>13</v>
      </c>
      <c r="G3" s="30" t="s">
        <v>15</v>
      </c>
      <c r="H3" s="72" t="s">
        <v>402</v>
      </c>
      <c r="I3" s="13" t="s">
        <v>14</v>
      </c>
      <c r="J3" s="11"/>
    </row>
    <row r="4" spans="1:10" s="9" customFormat="1" ht="17.25" customHeight="1" x14ac:dyDescent="0.25">
      <c r="A4" s="29">
        <v>43132</v>
      </c>
      <c r="B4" s="30" t="s">
        <v>185</v>
      </c>
      <c r="C4" s="18" t="s">
        <v>401</v>
      </c>
      <c r="D4" s="30" t="s">
        <v>8</v>
      </c>
      <c r="E4" s="70">
        <v>3000</v>
      </c>
      <c r="F4" s="30" t="s">
        <v>13</v>
      </c>
      <c r="G4" s="30" t="s">
        <v>15</v>
      </c>
      <c r="H4" s="72" t="s">
        <v>402</v>
      </c>
      <c r="I4" s="13" t="s">
        <v>14</v>
      </c>
      <c r="J4" s="11"/>
    </row>
    <row r="5" spans="1:10" s="9" customFormat="1" ht="17.25" customHeight="1" x14ac:dyDescent="0.25">
      <c r="A5" s="29">
        <v>43132</v>
      </c>
      <c r="B5" s="30" t="s">
        <v>220</v>
      </c>
      <c r="C5" s="18" t="s">
        <v>304</v>
      </c>
      <c r="D5" s="30" t="s">
        <v>8</v>
      </c>
      <c r="E5" s="70">
        <v>1500</v>
      </c>
      <c r="F5" s="30" t="s">
        <v>13</v>
      </c>
      <c r="G5" s="30" t="s">
        <v>15</v>
      </c>
      <c r="H5" s="72" t="s">
        <v>402</v>
      </c>
      <c r="I5" s="13" t="s">
        <v>14</v>
      </c>
      <c r="J5" s="11"/>
    </row>
    <row r="6" spans="1:10" s="9" customFormat="1" ht="17.25" customHeight="1" x14ac:dyDescent="0.25">
      <c r="A6" s="29">
        <v>43132</v>
      </c>
      <c r="B6" s="30" t="s">
        <v>184</v>
      </c>
      <c r="C6" s="18" t="s">
        <v>20</v>
      </c>
      <c r="D6" s="30" t="s">
        <v>8</v>
      </c>
      <c r="E6" s="71">
        <v>4000</v>
      </c>
      <c r="F6" s="30" t="s">
        <v>24</v>
      </c>
      <c r="G6" s="30" t="s">
        <v>15</v>
      </c>
      <c r="H6" s="72" t="s">
        <v>403</v>
      </c>
      <c r="I6" s="13" t="s">
        <v>14</v>
      </c>
      <c r="J6" s="11"/>
    </row>
    <row r="7" spans="1:10" s="9" customFormat="1" ht="17.25" customHeight="1" x14ac:dyDescent="0.25">
      <c r="A7" s="29">
        <v>43132</v>
      </c>
      <c r="B7" s="30" t="s">
        <v>185</v>
      </c>
      <c r="C7" s="18" t="s">
        <v>401</v>
      </c>
      <c r="D7" s="30" t="s">
        <v>8</v>
      </c>
      <c r="E7" s="71">
        <v>3000</v>
      </c>
      <c r="F7" s="30" t="s">
        <v>24</v>
      </c>
      <c r="G7" s="30" t="s">
        <v>15</v>
      </c>
      <c r="H7" s="73" t="s">
        <v>403</v>
      </c>
      <c r="I7" s="13" t="s">
        <v>14</v>
      </c>
      <c r="J7" s="11"/>
    </row>
    <row r="8" spans="1:10" s="9" customFormat="1" ht="17.25" customHeight="1" x14ac:dyDescent="0.25">
      <c r="A8" s="29">
        <v>43132</v>
      </c>
      <c r="B8" s="30" t="s">
        <v>220</v>
      </c>
      <c r="C8" s="18" t="s">
        <v>304</v>
      </c>
      <c r="D8" s="30" t="s">
        <v>8</v>
      </c>
      <c r="E8" s="71">
        <v>3000</v>
      </c>
      <c r="F8" s="30" t="s">
        <v>24</v>
      </c>
      <c r="G8" s="30" t="s">
        <v>15</v>
      </c>
      <c r="H8" s="72" t="s">
        <v>403</v>
      </c>
      <c r="I8" s="13" t="s">
        <v>14</v>
      </c>
      <c r="J8" s="11"/>
    </row>
    <row r="9" spans="1:10" s="9" customFormat="1" ht="17.25" customHeight="1" x14ac:dyDescent="0.25">
      <c r="A9" s="29">
        <v>43132</v>
      </c>
      <c r="B9" s="30" t="s">
        <v>185</v>
      </c>
      <c r="C9" s="30" t="s">
        <v>401</v>
      </c>
      <c r="D9" s="30" t="s">
        <v>8</v>
      </c>
      <c r="E9" s="69">
        <v>2450</v>
      </c>
      <c r="F9" s="30" t="s">
        <v>13</v>
      </c>
      <c r="G9" s="30" t="s">
        <v>15</v>
      </c>
      <c r="H9" s="72" t="s">
        <v>402</v>
      </c>
      <c r="I9" s="13" t="s">
        <v>14</v>
      </c>
      <c r="J9" s="11"/>
    </row>
    <row r="10" spans="1:10" s="15" customFormat="1" ht="17.25" customHeight="1" x14ac:dyDescent="0.25">
      <c r="A10" s="29">
        <v>43133</v>
      </c>
      <c r="B10" s="30" t="s">
        <v>106</v>
      </c>
      <c r="C10" s="18" t="s">
        <v>20</v>
      </c>
      <c r="D10" s="30" t="s">
        <v>8</v>
      </c>
      <c r="E10" s="35">
        <f>17800+18600</f>
        <v>36400</v>
      </c>
      <c r="F10" s="30" t="s">
        <v>13</v>
      </c>
      <c r="G10" s="30" t="s">
        <v>15</v>
      </c>
      <c r="H10" s="31" t="s">
        <v>38</v>
      </c>
      <c r="I10" s="13" t="s">
        <v>14</v>
      </c>
      <c r="J10" s="11"/>
    </row>
    <row r="11" spans="1:10" s="15" customFormat="1" ht="17.25" customHeight="1" x14ac:dyDescent="0.25">
      <c r="A11" s="29">
        <v>43133</v>
      </c>
      <c r="B11" s="30" t="s">
        <v>107</v>
      </c>
      <c r="C11" s="18" t="s">
        <v>103</v>
      </c>
      <c r="D11" s="30" t="s">
        <v>8</v>
      </c>
      <c r="E11" s="35">
        <f>20000+15000</f>
        <v>35000</v>
      </c>
      <c r="F11" s="30" t="s">
        <v>13</v>
      </c>
      <c r="G11" s="30" t="s">
        <v>15</v>
      </c>
      <c r="H11" s="31" t="s">
        <v>38</v>
      </c>
      <c r="I11" s="13" t="s">
        <v>14</v>
      </c>
      <c r="J11" s="11"/>
    </row>
    <row r="12" spans="1:10" s="15" customFormat="1" ht="17.25" customHeight="1" x14ac:dyDescent="0.25">
      <c r="A12" s="29">
        <v>43133</v>
      </c>
      <c r="B12" s="30" t="s">
        <v>108</v>
      </c>
      <c r="C12" s="18" t="s">
        <v>104</v>
      </c>
      <c r="D12" s="30" t="s">
        <v>8</v>
      </c>
      <c r="E12" s="35">
        <v>19000</v>
      </c>
      <c r="F12" s="30" t="s">
        <v>13</v>
      </c>
      <c r="G12" s="30" t="s">
        <v>15</v>
      </c>
      <c r="H12" s="31" t="s">
        <v>38</v>
      </c>
      <c r="I12" s="13" t="s">
        <v>14</v>
      </c>
      <c r="J12" s="11"/>
    </row>
    <row r="13" spans="1:10" s="15" customFormat="1" ht="17.25" customHeight="1" x14ac:dyDescent="0.25">
      <c r="A13" s="29">
        <v>43133</v>
      </c>
      <c r="B13" s="30" t="s">
        <v>101</v>
      </c>
      <c r="C13" s="18" t="s">
        <v>20</v>
      </c>
      <c r="D13" s="30" t="s">
        <v>8</v>
      </c>
      <c r="E13" s="35">
        <f>4000+9000</f>
        <v>13000</v>
      </c>
      <c r="F13" s="30" t="s">
        <v>33</v>
      </c>
      <c r="G13" s="30" t="s">
        <v>15</v>
      </c>
      <c r="H13" s="31" t="s">
        <v>39</v>
      </c>
      <c r="I13" s="13" t="s">
        <v>14</v>
      </c>
      <c r="J13" s="11"/>
    </row>
    <row r="14" spans="1:10" s="15" customFormat="1" ht="17.25" customHeight="1" x14ac:dyDescent="0.25">
      <c r="A14" s="29">
        <v>43133</v>
      </c>
      <c r="B14" s="30" t="s">
        <v>102</v>
      </c>
      <c r="C14" s="18" t="s">
        <v>103</v>
      </c>
      <c r="D14" s="30" t="s">
        <v>8</v>
      </c>
      <c r="E14" s="35">
        <f>20000+15000</f>
        <v>35000</v>
      </c>
      <c r="F14" s="30" t="s">
        <v>33</v>
      </c>
      <c r="G14" s="30" t="s">
        <v>15</v>
      </c>
      <c r="H14" s="31" t="s">
        <v>39</v>
      </c>
      <c r="I14" s="13" t="s">
        <v>14</v>
      </c>
      <c r="J14" s="11"/>
    </row>
    <row r="15" spans="1:10" s="15" customFormat="1" ht="17.25" customHeight="1" x14ac:dyDescent="0.25">
      <c r="A15" s="29">
        <v>43133</v>
      </c>
      <c r="B15" s="30" t="s">
        <v>105</v>
      </c>
      <c r="C15" s="18" t="s">
        <v>104</v>
      </c>
      <c r="D15" s="30" t="s">
        <v>8</v>
      </c>
      <c r="E15" s="35">
        <v>9000</v>
      </c>
      <c r="F15" s="30" t="s">
        <v>33</v>
      </c>
      <c r="G15" s="30" t="s">
        <v>15</v>
      </c>
      <c r="H15" s="31" t="s">
        <v>39</v>
      </c>
      <c r="I15" s="13" t="s">
        <v>14</v>
      </c>
      <c r="J15" s="11"/>
    </row>
    <row r="16" spans="1:10" s="15" customFormat="1" ht="17.25" customHeight="1" x14ac:dyDescent="0.25">
      <c r="A16" s="29">
        <v>43133</v>
      </c>
      <c r="B16" s="30" t="s">
        <v>255</v>
      </c>
      <c r="C16" s="18" t="s">
        <v>20</v>
      </c>
      <c r="D16" s="30" t="s">
        <v>8</v>
      </c>
      <c r="E16" s="35">
        <v>6000</v>
      </c>
      <c r="F16" s="30" t="s">
        <v>33</v>
      </c>
      <c r="G16" s="30" t="s">
        <v>15</v>
      </c>
      <c r="H16" s="31" t="s">
        <v>40</v>
      </c>
      <c r="I16" s="13" t="s">
        <v>14</v>
      </c>
      <c r="J16" s="11"/>
    </row>
    <row r="17" spans="1:10" s="15" customFormat="1" ht="17.25" customHeight="1" x14ac:dyDescent="0.25">
      <c r="A17" s="29">
        <v>43136</v>
      </c>
      <c r="B17" s="30" t="s">
        <v>256</v>
      </c>
      <c r="C17" s="18" t="s">
        <v>20</v>
      </c>
      <c r="D17" s="30" t="s">
        <v>8</v>
      </c>
      <c r="E17" s="35">
        <v>1200</v>
      </c>
      <c r="F17" s="30" t="s">
        <v>28</v>
      </c>
      <c r="G17" s="30" t="s">
        <v>15</v>
      </c>
      <c r="H17" s="31" t="s">
        <v>41</v>
      </c>
      <c r="I17" s="13" t="s">
        <v>14</v>
      </c>
      <c r="J17" s="11"/>
    </row>
    <row r="18" spans="1:10" s="15" customFormat="1" ht="17.25" customHeight="1" x14ac:dyDescent="0.25">
      <c r="A18" s="29">
        <v>43136</v>
      </c>
      <c r="B18" s="30" t="s">
        <v>257</v>
      </c>
      <c r="C18" s="18" t="s">
        <v>20</v>
      </c>
      <c r="D18" s="30" t="s">
        <v>8</v>
      </c>
      <c r="E18" s="35">
        <v>1400</v>
      </c>
      <c r="F18" s="30" t="s">
        <v>28</v>
      </c>
      <c r="G18" s="30" t="s">
        <v>15</v>
      </c>
      <c r="H18" s="31" t="s">
        <v>42</v>
      </c>
      <c r="I18" s="13" t="s">
        <v>14</v>
      </c>
      <c r="J18" s="11"/>
    </row>
    <row r="19" spans="1:10" s="15" customFormat="1" ht="17.25" customHeight="1" x14ac:dyDescent="0.25">
      <c r="A19" s="29">
        <v>43137</v>
      </c>
      <c r="B19" s="30" t="s">
        <v>258</v>
      </c>
      <c r="C19" s="18" t="s">
        <v>20</v>
      </c>
      <c r="D19" s="30" t="s">
        <v>8</v>
      </c>
      <c r="E19" s="35">
        <v>15000</v>
      </c>
      <c r="F19" s="30" t="s">
        <v>13</v>
      </c>
      <c r="G19" s="30" t="s">
        <v>15</v>
      </c>
      <c r="H19" s="31" t="s">
        <v>42</v>
      </c>
      <c r="I19" s="13" t="s">
        <v>14</v>
      </c>
      <c r="J19" s="11"/>
    </row>
    <row r="20" spans="1:10" s="15" customFormat="1" ht="18" customHeight="1" x14ac:dyDescent="0.25">
      <c r="A20" s="29">
        <v>43137</v>
      </c>
      <c r="B20" s="30" t="s">
        <v>258</v>
      </c>
      <c r="C20" s="18" t="s">
        <v>20</v>
      </c>
      <c r="D20" s="30" t="s">
        <v>8</v>
      </c>
      <c r="E20" s="35">
        <v>10000</v>
      </c>
      <c r="F20" s="30" t="s">
        <v>13</v>
      </c>
      <c r="G20" s="30" t="s">
        <v>15</v>
      </c>
      <c r="H20" s="31" t="s">
        <v>239</v>
      </c>
      <c r="I20" s="13" t="s">
        <v>14</v>
      </c>
      <c r="J20" s="11"/>
    </row>
    <row r="21" spans="1:10" s="15" customFormat="1" ht="18" customHeight="1" x14ac:dyDescent="0.25">
      <c r="A21" s="29">
        <v>43137</v>
      </c>
      <c r="B21" s="30" t="s">
        <v>259</v>
      </c>
      <c r="C21" s="18" t="s">
        <v>20</v>
      </c>
      <c r="D21" s="30" t="s">
        <v>8</v>
      </c>
      <c r="E21" s="35">
        <v>1600</v>
      </c>
      <c r="F21" s="30" t="s">
        <v>24</v>
      </c>
      <c r="G21" s="30" t="s">
        <v>15</v>
      </c>
      <c r="H21" s="31" t="s">
        <v>43</v>
      </c>
      <c r="I21" s="13" t="s">
        <v>14</v>
      </c>
      <c r="J21" s="11"/>
    </row>
    <row r="22" spans="1:10" s="15" customFormat="1" ht="17.25" customHeight="1" x14ac:dyDescent="0.25">
      <c r="A22" s="29">
        <v>43137</v>
      </c>
      <c r="B22" s="30" t="s">
        <v>260</v>
      </c>
      <c r="C22" s="18" t="s">
        <v>104</v>
      </c>
      <c r="D22" s="30" t="s">
        <v>8</v>
      </c>
      <c r="E22" s="35">
        <v>3000</v>
      </c>
      <c r="F22" s="30" t="s">
        <v>24</v>
      </c>
      <c r="G22" s="30" t="s">
        <v>15</v>
      </c>
      <c r="H22" s="31" t="s">
        <v>43</v>
      </c>
      <c r="I22" s="13" t="s">
        <v>14</v>
      </c>
      <c r="J22" s="11"/>
    </row>
    <row r="23" spans="1:10" s="15" customFormat="1" ht="17.25" customHeight="1" x14ac:dyDescent="0.25">
      <c r="A23" s="29">
        <v>43137</v>
      </c>
      <c r="B23" s="30" t="s">
        <v>97</v>
      </c>
      <c r="C23" s="18" t="s">
        <v>122</v>
      </c>
      <c r="D23" s="30" t="s">
        <v>9</v>
      </c>
      <c r="E23" s="35">
        <v>3000</v>
      </c>
      <c r="F23" s="30" t="s">
        <v>27</v>
      </c>
      <c r="G23" s="30" t="s">
        <v>15</v>
      </c>
      <c r="H23" s="31" t="s">
        <v>44</v>
      </c>
      <c r="I23" s="13" t="s">
        <v>14</v>
      </c>
      <c r="J23" s="11"/>
    </row>
    <row r="24" spans="1:10" s="15" customFormat="1" ht="17.25" customHeight="1" x14ac:dyDescent="0.25">
      <c r="A24" s="29">
        <v>43138</v>
      </c>
      <c r="B24" s="30" t="s">
        <v>111</v>
      </c>
      <c r="C24" s="18" t="s">
        <v>20</v>
      </c>
      <c r="D24" s="30" t="s">
        <v>9</v>
      </c>
      <c r="E24" s="35">
        <v>600</v>
      </c>
      <c r="F24" s="30" t="s">
        <v>27</v>
      </c>
      <c r="G24" s="30" t="s">
        <v>15</v>
      </c>
      <c r="H24" s="31" t="s">
        <v>45</v>
      </c>
      <c r="I24" s="13" t="s">
        <v>14</v>
      </c>
      <c r="J24" s="11"/>
    </row>
    <row r="25" spans="1:10" s="15" customFormat="1" ht="17.25" customHeight="1" x14ac:dyDescent="0.25">
      <c r="A25" s="29">
        <v>43138</v>
      </c>
      <c r="B25" s="30" t="s">
        <v>222</v>
      </c>
      <c r="C25" s="18" t="s">
        <v>31</v>
      </c>
      <c r="D25" s="30" t="s">
        <v>10</v>
      </c>
      <c r="E25" s="35">
        <v>800000</v>
      </c>
      <c r="F25" s="30" t="s">
        <v>27</v>
      </c>
      <c r="G25" s="30" t="s">
        <v>15</v>
      </c>
      <c r="H25" s="31" t="s">
        <v>46</v>
      </c>
      <c r="I25" s="13" t="s">
        <v>14</v>
      </c>
      <c r="J25" s="11"/>
    </row>
    <row r="26" spans="1:10" s="15" customFormat="1" ht="17.25" customHeight="1" x14ac:dyDescent="0.25">
      <c r="A26" s="29">
        <v>43138</v>
      </c>
      <c r="B26" s="30" t="s">
        <v>112</v>
      </c>
      <c r="C26" s="18" t="s">
        <v>20</v>
      </c>
      <c r="D26" s="30" t="s">
        <v>8</v>
      </c>
      <c r="E26" s="35">
        <v>1800</v>
      </c>
      <c r="F26" s="30" t="s">
        <v>24</v>
      </c>
      <c r="G26" s="30" t="s">
        <v>15</v>
      </c>
      <c r="H26" s="31" t="s">
        <v>47</v>
      </c>
      <c r="I26" s="13" t="s">
        <v>14</v>
      </c>
      <c r="J26" s="11"/>
    </row>
    <row r="27" spans="1:10" s="15" customFormat="1" ht="17.25" customHeight="1" x14ac:dyDescent="0.25">
      <c r="A27" s="29">
        <v>43138</v>
      </c>
      <c r="B27" s="30" t="s">
        <v>260</v>
      </c>
      <c r="C27" s="18" t="s">
        <v>104</v>
      </c>
      <c r="D27" s="30" t="s">
        <v>8</v>
      </c>
      <c r="E27" s="35">
        <v>3000</v>
      </c>
      <c r="F27" s="30" t="s">
        <v>24</v>
      </c>
      <c r="G27" s="30" t="s">
        <v>15</v>
      </c>
      <c r="H27" s="31" t="s">
        <v>47</v>
      </c>
      <c r="I27" s="13" t="s">
        <v>14</v>
      </c>
      <c r="J27" s="11"/>
    </row>
    <row r="28" spans="1:10" s="15" customFormat="1" ht="17.25" customHeight="1" x14ac:dyDescent="0.25">
      <c r="A28" s="29">
        <v>43138</v>
      </c>
      <c r="B28" s="30" t="s">
        <v>261</v>
      </c>
      <c r="C28" s="18" t="s">
        <v>29</v>
      </c>
      <c r="D28" s="30" t="s">
        <v>16</v>
      </c>
      <c r="E28" s="35">
        <v>72000</v>
      </c>
      <c r="F28" s="30" t="s">
        <v>28</v>
      </c>
      <c r="G28" s="30" t="s">
        <v>15</v>
      </c>
      <c r="H28" s="31" t="s">
        <v>48</v>
      </c>
      <c r="I28" s="13" t="s">
        <v>14</v>
      </c>
      <c r="J28" s="11"/>
    </row>
    <row r="29" spans="1:10" s="15" customFormat="1" ht="17.25" customHeight="1" x14ac:dyDescent="0.25">
      <c r="A29" s="29">
        <v>43138</v>
      </c>
      <c r="B29" s="30" t="s">
        <v>264</v>
      </c>
      <c r="C29" s="18" t="s">
        <v>31</v>
      </c>
      <c r="D29" s="30" t="s">
        <v>10</v>
      </c>
      <c r="E29" s="35">
        <v>60000</v>
      </c>
      <c r="F29" s="30" t="s">
        <v>12</v>
      </c>
      <c r="G29" s="30" t="s">
        <v>15</v>
      </c>
      <c r="H29" s="31" t="s">
        <v>49</v>
      </c>
      <c r="I29" s="13" t="s">
        <v>14</v>
      </c>
      <c r="J29" s="11"/>
    </row>
    <row r="30" spans="1:10" s="15" customFormat="1" ht="17.25" customHeight="1" x14ac:dyDescent="0.25">
      <c r="A30" s="29">
        <v>43138</v>
      </c>
      <c r="B30" s="30" t="s">
        <v>225</v>
      </c>
      <c r="C30" s="18" t="s">
        <v>29</v>
      </c>
      <c r="D30" s="30" t="s">
        <v>9</v>
      </c>
      <c r="E30" s="35">
        <v>50000</v>
      </c>
      <c r="F30" s="30" t="s">
        <v>27</v>
      </c>
      <c r="G30" s="30" t="s">
        <v>15</v>
      </c>
      <c r="H30" s="31" t="s">
        <v>50</v>
      </c>
      <c r="I30" s="13" t="s">
        <v>14</v>
      </c>
      <c r="J30" s="11"/>
    </row>
    <row r="31" spans="1:10" s="15" customFormat="1" ht="17.25" customHeight="1" x14ac:dyDescent="0.25">
      <c r="A31" s="29">
        <v>43139</v>
      </c>
      <c r="B31" s="30" t="s">
        <v>262</v>
      </c>
      <c r="C31" s="18" t="s">
        <v>122</v>
      </c>
      <c r="D31" s="30" t="s">
        <v>9</v>
      </c>
      <c r="E31" s="35">
        <v>35000</v>
      </c>
      <c r="F31" s="30" t="s">
        <v>27</v>
      </c>
      <c r="G31" s="30" t="s">
        <v>15</v>
      </c>
      <c r="H31" s="31" t="s">
        <v>51</v>
      </c>
      <c r="I31" s="13" t="s">
        <v>14</v>
      </c>
      <c r="J31" s="11"/>
    </row>
    <row r="32" spans="1:10" s="15" customFormat="1" ht="17.25" customHeight="1" x14ac:dyDescent="0.25">
      <c r="A32" s="29">
        <v>43139</v>
      </c>
      <c r="B32" s="30" t="s">
        <v>263</v>
      </c>
      <c r="C32" s="18" t="s">
        <v>20</v>
      </c>
      <c r="D32" s="30" t="s">
        <v>11</v>
      </c>
      <c r="E32" s="35">
        <v>1200</v>
      </c>
      <c r="F32" s="30" t="s">
        <v>26</v>
      </c>
      <c r="G32" s="30" t="s">
        <v>15</v>
      </c>
      <c r="H32" s="31" t="s">
        <v>52</v>
      </c>
      <c r="I32" s="13" t="s">
        <v>14</v>
      </c>
      <c r="J32" s="11"/>
    </row>
    <row r="33" spans="1:10" s="15" customFormat="1" ht="17.25" customHeight="1" x14ac:dyDescent="0.25">
      <c r="A33" s="29">
        <v>43139</v>
      </c>
      <c r="B33" s="30" t="s">
        <v>256</v>
      </c>
      <c r="C33" s="18" t="s">
        <v>20</v>
      </c>
      <c r="D33" s="30" t="s">
        <v>16</v>
      </c>
      <c r="E33" s="35">
        <v>1200</v>
      </c>
      <c r="F33" s="30" t="s">
        <v>28</v>
      </c>
      <c r="G33" s="30" t="s">
        <v>15</v>
      </c>
      <c r="H33" s="31" t="s">
        <v>53</v>
      </c>
      <c r="I33" s="13" t="s">
        <v>14</v>
      </c>
      <c r="J33" s="11"/>
    </row>
    <row r="34" spans="1:10" s="15" customFormat="1" ht="17.25" customHeight="1" x14ac:dyDescent="0.25">
      <c r="A34" s="29">
        <v>43139</v>
      </c>
      <c r="B34" s="30" t="s">
        <v>265</v>
      </c>
      <c r="C34" s="18" t="s">
        <v>20</v>
      </c>
      <c r="D34" s="30" t="s">
        <v>8</v>
      </c>
      <c r="E34" s="35">
        <v>2000</v>
      </c>
      <c r="F34" s="30" t="s">
        <v>24</v>
      </c>
      <c r="G34" s="30" t="s">
        <v>15</v>
      </c>
      <c r="H34" s="31" t="s">
        <v>54</v>
      </c>
      <c r="I34" s="13" t="s">
        <v>14</v>
      </c>
      <c r="J34" s="11"/>
    </row>
    <row r="35" spans="1:10" s="15" customFormat="1" ht="17.25" customHeight="1" x14ac:dyDescent="0.25">
      <c r="A35" s="29">
        <v>43139</v>
      </c>
      <c r="B35" s="30" t="s">
        <v>266</v>
      </c>
      <c r="C35" s="18" t="s">
        <v>104</v>
      </c>
      <c r="D35" s="30" t="s">
        <v>8</v>
      </c>
      <c r="E35" s="35">
        <v>3000</v>
      </c>
      <c r="F35" s="30" t="s">
        <v>24</v>
      </c>
      <c r="G35" s="30" t="s">
        <v>15</v>
      </c>
      <c r="H35" s="31" t="s">
        <v>54</v>
      </c>
      <c r="I35" s="13" t="s">
        <v>14</v>
      </c>
      <c r="J35" s="11"/>
    </row>
    <row r="36" spans="1:10" s="15" customFormat="1" ht="17.25" customHeight="1" x14ac:dyDescent="0.25">
      <c r="A36" s="29">
        <v>43140</v>
      </c>
      <c r="B36" s="30" t="s">
        <v>267</v>
      </c>
      <c r="C36" s="18" t="s">
        <v>21</v>
      </c>
      <c r="D36" s="30" t="s">
        <v>9</v>
      </c>
      <c r="E36" s="35">
        <v>101000</v>
      </c>
      <c r="F36" s="30" t="s">
        <v>94</v>
      </c>
      <c r="G36" s="30" t="s">
        <v>15</v>
      </c>
      <c r="H36" s="31" t="s">
        <v>55</v>
      </c>
      <c r="I36" s="13" t="s">
        <v>14</v>
      </c>
      <c r="J36" s="11"/>
    </row>
    <row r="37" spans="1:10" s="15" customFormat="1" ht="17.25" customHeight="1" x14ac:dyDescent="0.25">
      <c r="A37" s="29">
        <v>43140</v>
      </c>
      <c r="B37" s="30" t="s">
        <v>268</v>
      </c>
      <c r="C37" s="18" t="s">
        <v>20</v>
      </c>
      <c r="D37" s="30" t="s">
        <v>8</v>
      </c>
      <c r="E37" s="35">
        <v>2400</v>
      </c>
      <c r="F37" s="30" t="s">
        <v>24</v>
      </c>
      <c r="G37" s="30" t="s">
        <v>15</v>
      </c>
      <c r="H37" s="31" t="s">
        <v>56</v>
      </c>
      <c r="I37" s="13" t="s">
        <v>14</v>
      </c>
      <c r="J37" s="11"/>
    </row>
    <row r="38" spans="1:10" s="15" customFormat="1" ht="17.25" customHeight="1" x14ac:dyDescent="0.25">
      <c r="A38" s="29">
        <v>43140</v>
      </c>
      <c r="B38" s="30" t="s">
        <v>266</v>
      </c>
      <c r="C38" s="18" t="s">
        <v>104</v>
      </c>
      <c r="D38" s="30" t="s">
        <v>8</v>
      </c>
      <c r="E38" s="35">
        <v>3000</v>
      </c>
      <c r="F38" s="30" t="s">
        <v>24</v>
      </c>
      <c r="G38" s="30" t="s">
        <v>15</v>
      </c>
      <c r="H38" s="31" t="s">
        <v>56</v>
      </c>
      <c r="I38" s="13" t="s">
        <v>14</v>
      </c>
      <c r="J38" s="11"/>
    </row>
    <row r="39" spans="1:10" s="15" customFormat="1" ht="17.25" customHeight="1" x14ac:dyDescent="0.25">
      <c r="A39" s="29">
        <v>43140</v>
      </c>
      <c r="B39" s="30" t="s">
        <v>269</v>
      </c>
      <c r="C39" s="18" t="s">
        <v>122</v>
      </c>
      <c r="D39" s="30" t="s">
        <v>9</v>
      </c>
      <c r="E39" s="35">
        <v>85000</v>
      </c>
      <c r="F39" s="30" t="s">
        <v>26</v>
      </c>
      <c r="G39" s="30" t="s">
        <v>15</v>
      </c>
      <c r="H39" s="31" t="s">
        <v>57</v>
      </c>
      <c r="I39" s="13" t="s">
        <v>14</v>
      </c>
      <c r="J39" s="11"/>
    </row>
    <row r="40" spans="1:10" s="15" customFormat="1" ht="17.25" customHeight="1" x14ac:dyDescent="0.25">
      <c r="A40" s="32">
        <v>43143</v>
      </c>
      <c r="B40" s="30" t="s">
        <v>113</v>
      </c>
      <c r="C40" s="18" t="s">
        <v>20</v>
      </c>
      <c r="D40" s="30" t="s">
        <v>8</v>
      </c>
      <c r="E40" s="35">
        <v>26000</v>
      </c>
      <c r="F40" s="30" t="s">
        <v>24</v>
      </c>
      <c r="G40" s="30" t="s">
        <v>15</v>
      </c>
      <c r="H40" s="31" t="s">
        <v>59</v>
      </c>
      <c r="I40" s="13" t="s">
        <v>14</v>
      </c>
      <c r="J40" s="11"/>
    </row>
    <row r="41" spans="1:10" s="15" customFormat="1" ht="17.25" customHeight="1" x14ac:dyDescent="0.25">
      <c r="A41" s="32">
        <v>43143</v>
      </c>
      <c r="B41" s="30" t="s">
        <v>114</v>
      </c>
      <c r="C41" s="18" t="s">
        <v>103</v>
      </c>
      <c r="D41" s="30" t="s">
        <v>8</v>
      </c>
      <c r="E41" s="35">
        <v>35000</v>
      </c>
      <c r="F41" s="30" t="s">
        <v>24</v>
      </c>
      <c r="G41" s="30" t="s">
        <v>15</v>
      </c>
      <c r="H41" s="31" t="s">
        <v>59</v>
      </c>
      <c r="I41" s="13" t="s">
        <v>14</v>
      </c>
      <c r="J41" s="11"/>
    </row>
    <row r="42" spans="1:10" s="15" customFormat="1" ht="17.25" customHeight="1" x14ac:dyDescent="0.25">
      <c r="A42" s="32">
        <v>43143</v>
      </c>
      <c r="B42" s="30" t="s">
        <v>115</v>
      </c>
      <c r="C42" s="19" t="s">
        <v>104</v>
      </c>
      <c r="D42" s="30" t="s">
        <v>8</v>
      </c>
      <c r="E42" s="35">
        <v>15000</v>
      </c>
      <c r="F42" s="30" t="s">
        <v>24</v>
      </c>
      <c r="G42" s="30" t="s">
        <v>15</v>
      </c>
      <c r="H42" s="31" t="s">
        <v>59</v>
      </c>
      <c r="I42" s="13" t="s">
        <v>14</v>
      </c>
      <c r="J42" s="11"/>
    </row>
    <row r="43" spans="1:10" s="15" customFormat="1" ht="17.25" customHeight="1" x14ac:dyDescent="0.25">
      <c r="A43" s="32">
        <v>43143</v>
      </c>
      <c r="B43" s="30" t="s">
        <v>255</v>
      </c>
      <c r="C43" s="19" t="s">
        <v>20</v>
      </c>
      <c r="D43" s="30" t="s">
        <v>8</v>
      </c>
      <c r="E43" s="35">
        <v>9000</v>
      </c>
      <c r="F43" s="30" t="s">
        <v>33</v>
      </c>
      <c r="G43" s="30" t="s">
        <v>15</v>
      </c>
      <c r="H43" s="31" t="s">
        <v>60</v>
      </c>
      <c r="I43" s="13" t="s">
        <v>14</v>
      </c>
      <c r="J43" s="11"/>
    </row>
    <row r="44" spans="1:10" s="15" customFormat="1" ht="17.25" customHeight="1" x14ac:dyDescent="0.25">
      <c r="A44" s="32">
        <v>43143</v>
      </c>
      <c r="B44" s="30" t="s">
        <v>270</v>
      </c>
      <c r="C44" s="18" t="s">
        <v>20</v>
      </c>
      <c r="D44" s="30" t="s">
        <v>11</v>
      </c>
      <c r="E44" s="35">
        <v>1150</v>
      </c>
      <c r="F44" s="30" t="s">
        <v>26</v>
      </c>
      <c r="G44" s="30" t="s">
        <v>15</v>
      </c>
      <c r="H44" s="31" t="s">
        <v>62</v>
      </c>
      <c r="I44" s="13" t="s">
        <v>14</v>
      </c>
      <c r="J44" s="11"/>
    </row>
    <row r="45" spans="1:10" s="15" customFormat="1" ht="17.25" customHeight="1" x14ac:dyDescent="0.25">
      <c r="A45" s="32">
        <v>43144</v>
      </c>
      <c r="B45" s="30" t="s">
        <v>271</v>
      </c>
      <c r="C45" s="19" t="s">
        <v>20</v>
      </c>
      <c r="D45" s="30" t="s">
        <v>16</v>
      </c>
      <c r="E45" s="35">
        <v>1400</v>
      </c>
      <c r="F45" s="30" t="s">
        <v>28</v>
      </c>
      <c r="G45" s="30" t="s">
        <v>15</v>
      </c>
      <c r="H45" s="31" t="s">
        <v>63</v>
      </c>
      <c r="I45" s="13" t="s">
        <v>14</v>
      </c>
      <c r="J45" s="11"/>
    </row>
    <row r="46" spans="1:10" s="15" customFormat="1" ht="17.25" customHeight="1" x14ac:dyDescent="0.25">
      <c r="A46" s="32">
        <v>43144</v>
      </c>
      <c r="B46" s="30" t="s">
        <v>116</v>
      </c>
      <c r="C46" s="18" t="s">
        <v>20</v>
      </c>
      <c r="D46" s="30" t="s">
        <v>8</v>
      </c>
      <c r="E46" s="35">
        <v>17800</v>
      </c>
      <c r="F46" s="30" t="s">
        <v>13</v>
      </c>
      <c r="G46" s="30" t="s">
        <v>15</v>
      </c>
      <c r="H46" s="31" t="s">
        <v>64</v>
      </c>
      <c r="I46" s="13" t="s">
        <v>14</v>
      </c>
      <c r="J46" s="11"/>
    </row>
    <row r="47" spans="1:10" s="15" customFormat="1" ht="17.25" customHeight="1" x14ac:dyDescent="0.25">
      <c r="A47" s="32">
        <v>43144</v>
      </c>
      <c r="B47" s="30" t="s">
        <v>117</v>
      </c>
      <c r="C47" s="18" t="s">
        <v>103</v>
      </c>
      <c r="D47" s="30" t="s">
        <v>8</v>
      </c>
      <c r="E47" s="35">
        <v>11000</v>
      </c>
      <c r="F47" s="30" t="s">
        <v>13</v>
      </c>
      <c r="G47" s="30" t="s">
        <v>15</v>
      </c>
      <c r="H47" s="31" t="s">
        <v>64</v>
      </c>
      <c r="I47" s="13" t="s">
        <v>14</v>
      </c>
      <c r="J47" s="11"/>
    </row>
    <row r="48" spans="1:10" s="15" customFormat="1" ht="17.25" customHeight="1" x14ac:dyDescent="0.25">
      <c r="A48" s="32">
        <v>43144</v>
      </c>
      <c r="B48" s="30" t="s">
        <v>118</v>
      </c>
      <c r="C48" s="18" t="s">
        <v>104</v>
      </c>
      <c r="D48" s="30" t="s">
        <v>8</v>
      </c>
      <c r="E48" s="35">
        <v>5000</v>
      </c>
      <c r="F48" s="30" t="s">
        <v>13</v>
      </c>
      <c r="G48" s="30" t="s">
        <v>15</v>
      </c>
      <c r="H48" s="31" t="s">
        <v>64</v>
      </c>
      <c r="I48" s="13" t="s">
        <v>14</v>
      </c>
      <c r="J48" s="11"/>
    </row>
    <row r="49" spans="1:10" s="15" customFormat="1" ht="17.25" customHeight="1" x14ac:dyDescent="0.25">
      <c r="A49" s="32">
        <v>43145</v>
      </c>
      <c r="B49" s="30" t="s">
        <v>272</v>
      </c>
      <c r="C49" s="18" t="s">
        <v>20</v>
      </c>
      <c r="D49" s="30" t="s">
        <v>11</v>
      </c>
      <c r="E49" s="35">
        <v>1000</v>
      </c>
      <c r="F49" s="30" t="s">
        <v>26</v>
      </c>
      <c r="G49" s="30" t="s">
        <v>15</v>
      </c>
      <c r="H49" s="31" t="s">
        <v>65</v>
      </c>
      <c r="I49" s="13" t="s">
        <v>14</v>
      </c>
      <c r="J49" s="11"/>
    </row>
    <row r="50" spans="1:10" s="15" customFormat="1" ht="17.25" customHeight="1" x14ac:dyDescent="0.25">
      <c r="A50" s="32">
        <v>43145</v>
      </c>
      <c r="B50" s="30" t="s">
        <v>185</v>
      </c>
      <c r="C50" s="18" t="s">
        <v>103</v>
      </c>
      <c r="D50" s="30" t="s">
        <v>11</v>
      </c>
      <c r="E50" s="35">
        <v>2000</v>
      </c>
      <c r="F50" s="30" t="s">
        <v>26</v>
      </c>
      <c r="G50" s="30" t="s">
        <v>15</v>
      </c>
      <c r="H50" s="31" t="s">
        <v>65</v>
      </c>
      <c r="I50" s="13" t="s">
        <v>14</v>
      </c>
      <c r="J50" s="11"/>
    </row>
    <row r="51" spans="1:10" s="15" customFormat="1" ht="17.25" customHeight="1" x14ac:dyDescent="0.25">
      <c r="A51" s="32">
        <v>43145</v>
      </c>
      <c r="B51" s="30" t="s">
        <v>274</v>
      </c>
      <c r="C51" s="18" t="s">
        <v>273</v>
      </c>
      <c r="D51" s="30" t="s">
        <v>11</v>
      </c>
      <c r="E51" s="35">
        <v>1000</v>
      </c>
      <c r="F51" s="30" t="s">
        <v>26</v>
      </c>
      <c r="G51" s="30" t="s">
        <v>15</v>
      </c>
      <c r="H51" s="31" t="s">
        <v>65</v>
      </c>
      <c r="I51" s="13" t="s">
        <v>14</v>
      </c>
      <c r="J51" s="11"/>
    </row>
    <row r="52" spans="1:10" s="15" customFormat="1" ht="17.25" customHeight="1" x14ac:dyDescent="0.25">
      <c r="A52" s="32">
        <v>43145</v>
      </c>
      <c r="B52" s="30" t="s">
        <v>126</v>
      </c>
      <c r="C52" s="18" t="s">
        <v>20</v>
      </c>
      <c r="D52" s="30" t="s">
        <v>8</v>
      </c>
      <c r="E52" s="35">
        <v>15000</v>
      </c>
      <c r="F52" s="30" t="s">
        <v>24</v>
      </c>
      <c r="G52" s="30" t="s">
        <v>15</v>
      </c>
      <c r="H52" s="31" t="s">
        <v>66</v>
      </c>
      <c r="I52" s="13" t="s">
        <v>14</v>
      </c>
      <c r="J52" s="11"/>
    </row>
    <row r="53" spans="1:10" s="15" customFormat="1" ht="17.25" customHeight="1" x14ac:dyDescent="0.25">
      <c r="A53" s="32">
        <v>43145</v>
      </c>
      <c r="B53" s="30" t="s">
        <v>115</v>
      </c>
      <c r="C53" s="18" t="s">
        <v>104</v>
      </c>
      <c r="D53" s="30" t="s">
        <v>8</v>
      </c>
      <c r="E53" s="35">
        <v>1000</v>
      </c>
      <c r="F53" s="30" t="s">
        <v>24</v>
      </c>
      <c r="G53" s="30" t="s">
        <v>15</v>
      </c>
      <c r="H53" s="31" t="s">
        <v>66</v>
      </c>
      <c r="I53" s="13" t="s">
        <v>14</v>
      </c>
      <c r="J53" s="11"/>
    </row>
    <row r="54" spans="1:10" s="15" customFormat="1" ht="17.25" customHeight="1" x14ac:dyDescent="0.25">
      <c r="A54" s="32">
        <v>43145</v>
      </c>
      <c r="B54" s="30" t="s">
        <v>125</v>
      </c>
      <c r="C54" s="18" t="s">
        <v>103</v>
      </c>
      <c r="D54" s="30" t="s">
        <v>8</v>
      </c>
      <c r="E54" s="35">
        <v>3000</v>
      </c>
      <c r="F54" s="30" t="s">
        <v>24</v>
      </c>
      <c r="G54" s="30" t="s">
        <v>15</v>
      </c>
      <c r="H54" s="31" t="s">
        <v>66</v>
      </c>
      <c r="I54" s="13" t="s">
        <v>14</v>
      </c>
      <c r="J54" s="11"/>
    </row>
    <row r="55" spans="1:10" s="15" customFormat="1" ht="17.25" customHeight="1" x14ac:dyDescent="0.25">
      <c r="A55" s="32">
        <v>43145</v>
      </c>
      <c r="B55" s="30" t="s">
        <v>119</v>
      </c>
      <c r="C55" s="18" t="s">
        <v>20</v>
      </c>
      <c r="D55" s="30" t="s">
        <v>8</v>
      </c>
      <c r="E55" s="35">
        <v>2000</v>
      </c>
      <c r="F55" s="30" t="s">
        <v>33</v>
      </c>
      <c r="G55" s="30" t="s">
        <v>15</v>
      </c>
      <c r="H55" s="31" t="s">
        <v>67</v>
      </c>
      <c r="I55" s="13" t="s">
        <v>14</v>
      </c>
      <c r="J55" s="11"/>
    </row>
    <row r="56" spans="1:10" s="15" customFormat="1" ht="17.25" customHeight="1" x14ac:dyDescent="0.25">
      <c r="A56" s="32">
        <v>43145</v>
      </c>
      <c r="B56" s="30" t="s">
        <v>120</v>
      </c>
      <c r="C56" s="18" t="s">
        <v>104</v>
      </c>
      <c r="D56" s="30" t="s">
        <v>8</v>
      </c>
      <c r="E56" s="35">
        <v>1000</v>
      </c>
      <c r="F56" s="30" t="s">
        <v>33</v>
      </c>
      <c r="G56" s="30" t="s">
        <v>15</v>
      </c>
      <c r="H56" s="31" t="s">
        <v>67</v>
      </c>
      <c r="I56" s="13" t="s">
        <v>14</v>
      </c>
      <c r="J56" s="11"/>
    </row>
    <row r="57" spans="1:10" s="15" customFormat="1" ht="17.25" customHeight="1" x14ac:dyDescent="0.25">
      <c r="A57" s="32">
        <v>43145</v>
      </c>
      <c r="B57" s="30" t="s">
        <v>121</v>
      </c>
      <c r="C57" s="18" t="s">
        <v>100</v>
      </c>
      <c r="D57" s="30" t="s">
        <v>9</v>
      </c>
      <c r="E57" s="35">
        <v>10000</v>
      </c>
      <c r="F57" s="30" t="s">
        <v>12</v>
      </c>
      <c r="G57" s="30" t="s">
        <v>15</v>
      </c>
      <c r="H57" s="31" t="s">
        <v>68</v>
      </c>
      <c r="I57" s="13" t="s">
        <v>14</v>
      </c>
      <c r="J57" s="11"/>
    </row>
    <row r="58" spans="1:10" s="15" customFormat="1" ht="17.25" customHeight="1" x14ac:dyDescent="0.25">
      <c r="A58" s="32">
        <v>43145</v>
      </c>
      <c r="B58" s="30" t="s">
        <v>236</v>
      </c>
      <c r="C58" s="18" t="s">
        <v>20</v>
      </c>
      <c r="D58" s="30" t="s">
        <v>9</v>
      </c>
      <c r="E58" s="35">
        <v>1200</v>
      </c>
      <c r="F58" s="30" t="s">
        <v>12</v>
      </c>
      <c r="G58" s="30" t="s">
        <v>15</v>
      </c>
      <c r="H58" s="31" t="s">
        <v>68</v>
      </c>
      <c r="I58" s="13" t="s">
        <v>14</v>
      </c>
      <c r="J58" s="11"/>
    </row>
    <row r="59" spans="1:10" s="15" customFormat="1" ht="17.25" customHeight="1" x14ac:dyDescent="0.25">
      <c r="A59" s="32">
        <v>43145</v>
      </c>
      <c r="B59" s="30" t="s">
        <v>124</v>
      </c>
      <c r="C59" s="18" t="s">
        <v>20</v>
      </c>
      <c r="D59" s="30" t="s">
        <v>8</v>
      </c>
      <c r="E59" s="35">
        <v>12000</v>
      </c>
      <c r="F59" s="30" t="s">
        <v>13</v>
      </c>
      <c r="G59" s="30" t="s">
        <v>15</v>
      </c>
      <c r="H59" s="31" t="s">
        <v>69</v>
      </c>
      <c r="I59" s="13" t="s">
        <v>14</v>
      </c>
      <c r="J59" s="11"/>
    </row>
    <row r="60" spans="1:10" s="15" customFormat="1" ht="17.25" customHeight="1" x14ac:dyDescent="0.25">
      <c r="A60" s="32">
        <v>43145</v>
      </c>
      <c r="B60" s="30" t="s">
        <v>123</v>
      </c>
      <c r="C60" s="18" t="s">
        <v>103</v>
      </c>
      <c r="D60" s="30" t="s">
        <v>8</v>
      </c>
      <c r="E60" s="35">
        <v>3000</v>
      </c>
      <c r="F60" s="30" t="s">
        <v>13</v>
      </c>
      <c r="G60" s="30" t="s">
        <v>15</v>
      </c>
      <c r="H60" s="31" t="s">
        <v>69</v>
      </c>
      <c r="I60" s="13" t="s">
        <v>14</v>
      </c>
      <c r="J60" s="11"/>
    </row>
    <row r="61" spans="1:10" s="15" customFormat="1" ht="17.25" customHeight="1" x14ac:dyDescent="0.25">
      <c r="A61" s="32">
        <v>43146</v>
      </c>
      <c r="B61" s="30" t="s">
        <v>126</v>
      </c>
      <c r="C61" s="18" t="s">
        <v>20</v>
      </c>
      <c r="D61" s="30" t="s">
        <v>8</v>
      </c>
      <c r="E61" s="35">
        <v>11000</v>
      </c>
      <c r="F61" s="30" t="s">
        <v>24</v>
      </c>
      <c r="G61" s="30" t="s">
        <v>15</v>
      </c>
      <c r="H61" s="31" t="s">
        <v>70</v>
      </c>
      <c r="I61" s="13" t="s">
        <v>14</v>
      </c>
      <c r="J61" s="11"/>
    </row>
    <row r="62" spans="1:10" s="15" customFormat="1" ht="17.25" customHeight="1" x14ac:dyDescent="0.25">
      <c r="A62" s="32">
        <v>43146</v>
      </c>
      <c r="B62" s="30" t="s">
        <v>115</v>
      </c>
      <c r="C62" s="18" t="s">
        <v>104</v>
      </c>
      <c r="D62" s="30" t="s">
        <v>8</v>
      </c>
      <c r="E62" s="35">
        <v>3000</v>
      </c>
      <c r="F62" s="30" t="s">
        <v>24</v>
      </c>
      <c r="G62" s="30" t="s">
        <v>15</v>
      </c>
      <c r="H62" s="31" t="s">
        <v>70</v>
      </c>
      <c r="I62" s="13" t="s">
        <v>14</v>
      </c>
      <c r="J62" s="11"/>
    </row>
    <row r="63" spans="1:10" s="15" customFormat="1" ht="17.25" customHeight="1" x14ac:dyDescent="0.25">
      <c r="A63" s="32">
        <v>43146</v>
      </c>
      <c r="B63" s="30" t="s">
        <v>255</v>
      </c>
      <c r="C63" s="19" t="s">
        <v>20</v>
      </c>
      <c r="D63" s="30" t="s">
        <v>8</v>
      </c>
      <c r="E63" s="35">
        <v>9000</v>
      </c>
      <c r="F63" s="30" t="s">
        <v>33</v>
      </c>
      <c r="G63" s="30" t="s">
        <v>15</v>
      </c>
      <c r="H63" s="31" t="s">
        <v>71</v>
      </c>
      <c r="I63" s="13" t="s">
        <v>14</v>
      </c>
      <c r="J63" s="11"/>
    </row>
    <row r="64" spans="1:10" s="15" customFormat="1" ht="17.25" customHeight="1" x14ac:dyDescent="0.25">
      <c r="A64" s="32">
        <v>43146</v>
      </c>
      <c r="B64" s="30" t="s">
        <v>127</v>
      </c>
      <c r="C64" s="18" t="s">
        <v>20</v>
      </c>
      <c r="D64" s="30" t="s">
        <v>8</v>
      </c>
      <c r="E64" s="35">
        <v>1600</v>
      </c>
      <c r="F64" s="30" t="s">
        <v>33</v>
      </c>
      <c r="G64" s="30" t="s">
        <v>15</v>
      </c>
      <c r="H64" s="31" t="s">
        <v>72</v>
      </c>
      <c r="I64" s="13" t="s">
        <v>14</v>
      </c>
      <c r="J64" s="11"/>
    </row>
    <row r="65" spans="1:10" s="15" customFormat="1" ht="17.25" customHeight="1" x14ac:dyDescent="0.25">
      <c r="A65" s="32">
        <v>43146</v>
      </c>
      <c r="B65" s="30" t="s">
        <v>128</v>
      </c>
      <c r="C65" s="18" t="s">
        <v>29</v>
      </c>
      <c r="D65" s="30" t="s">
        <v>8</v>
      </c>
      <c r="E65" s="35">
        <v>50000</v>
      </c>
      <c r="F65" s="30" t="s">
        <v>13</v>
      </c>
      <c r="G65" s="30" t="s">
        <v>15</v>
      </c>
      <c r="H65" s="31" t="s">
        <v>73</v>
      </c>
      <c r="I65" s="13" t="s">
        <v>14</v>
      </c>
      <c r="J65" s="11"/>
    </row>
    <row r="66" spans="1:10" s="15" customFormat="1" ht="17.25" customHeight="1" x14ac:dyDescent="0.25">
      <c r="A66" s="32">
        <v>43152</v>
      </c>
      <c r="B66" s="30" t="s">
        <v>146</v>
      </c>
      <c r="C66" s="18" t="s">
        <v>103</v>
      </c>
      <c r="D66" s="30" t="s">
        <v>10</v>
      </c>
      <c r="E66" s="35">
        <f>15000+12000</f>
        <v>27000</v>
      </c>
      <c r="F66" s="30" t="s">
        <v>130</v>
      </c>
      <c r="G66" s="30" t="s">
        <v>15</v>
      </c>
      <c r="H66" s="31" t="s">
        <v>110</v>
      </c>
      <c r="I66" s="13" t="s">
        <v>14</v>
      </c>
      <c r="J66" s="11"/>
    </row>
    <row r="67" spans="1:10" s="15" customFormat="1" ht="17.25" customHeight="1" x14ac:dyDescent="0.25">
      <c r="A67" s="32">
        <v>43147</v>
      </c>
      <c r="B67" s="30" t="s">
        <v>131</v>
      </c>
      <c r="C67" s="18" t="s">
        <v>20</v>
      </c>
      <c r="D67" s="30" t="s">
        <v>8</v>
      </c>
      <c r="E67" s="35">
        <v>1400</v>
      </c>
      <c r="F67" s="30" t="s">
        <v>12</v>
      </c>
      <c r="G67" s="30" t="s">
        <v>15</v>
      </c>
      <c r="H67" s="31" t="s">
        <v>75</v>
      </c>
      <c r="I67" s="13" t="s">
        <v>14</v>
      </c>
      <c r="J67" s="11"/>
    </row>
    <row r="68" spans="1:10" s="15" customFormat="1" ht="17.25" customHeight="1" x14ac:dyDescent="0.25">
      <c r="A68" s="32">
        <v>43147</v>
      </c>
      <c r="B68" s="30" t="s">
        <v>132</v>
      </c>
      <c r="C68" s="18" t="s">
        <v>104</v>
      </c>
      <c r="D68" s="30" t="s">
        <v>8</v>
      </c>
      <c r="E68" s="35">
        <v>2000</v>
      </c>
      <c r="F68" s="30" t="s">
        <v>12</v>
      </c>
      <c r="G68" s="30" t="s">
        <v>15</v>
      </c>
      <c r="H68" s="31" t="s">
        <v>75</v>
      </c>
      <c r="I68" s="13" t="s">
        <v>14</v>
      </c>
      <c r="J68" s="11"/>
    </row>
    <row r="69" spans="1:10" s="15" customFormat="1" ht="17.25" customHeight="1" x14ac:dyDescent="0.25">
      <c r="A69" s="32">
        <v>43147</v>
      </c>
      <c r="B69" s="30" t="s">
        <v>133</v>
      </c>
      <c r="C69" s="18" t="s">
        <v>20</v>
      </c>
      <c r="D69" s="30" t="s">
        <v>8</v>
      </c>
      <c r="E69" s="35">
        <v>2200</v>
      </c>
      <c r="F69" s="30" t="s">
        <v>13</v>
      </c>
      <c r="G69" s="30" t="s">
        <v>15</v>
      </c>
      <c r="H69" s="31" t="s">
        <v>76</v>
      </c>
      <c r="I69" s="13" t="s">
        <v>14</v>
      </c>
      <c r="J69" s="11"/>
    </row>
    <row r="70" spans="1:10" s="15" customFormat="1" ht="17.25" customHeight="1" x14ac:dyDescent="0.25">
      <c r="A70" s="32">
        <v>43147</v>
      </c>
      <c r="B70" s="30" t="s">
        <v>134</v>
      </c>
      <c r="C70" s="18" t="s">
        <v>104</v>
      </c>
      <c r="D70" s="30" t="s">
        <v>8</v>
      </c>
      <c r="E70" s="35">
        <v>1000</v>
      </c>
      <c r="F70" s="30" t="s">
        <v>13</v>
      </c>
      <c r="G70" s="30" t="s">
        <v>15</v>
      </c>
      <c r="H70" s="31" t="s">
        <v>76</v>
      </c>
      <c r="I70" s="13" t="s">
        <v>14</v>
      </c>
      <c r="J70" s="11"/>
    </row>
    <row r="71" spans="1:10" s="15" customFormat="1" ht="17.25" customHeight="1" x14ac:dyDescent="0.25">
      <c r="A71" s="32">
        <v>43147</v>
      </c>
      <c r="B71" s="30" t="s">
        <v>136</v>
      </c>
      <c r="C71" s="18" t="s">
        <v>20</v>
      </c>
      <c r="D71" s="30" t="s">
        <v>8</v>
      </c>
      <c r="E71" s="35">
        <v>1600</v>
      </c>
      <c r="F71" s="30" t="s">
        <v>33</v>
      </c>
      <c r="G71" s="30" t="s">
        <v>15</v>
      </c>
      <c r="H71" s="31" t="s">
        <v>77</v>
      </c>
      <c r="I71" s="13" t="s">
        <v>14</v>
      </c>
      <c r="J71" s="11"/>
    </row>
    <row r="72" spans="1:10" s="15" customFormat="1" ht="17.25" customHeight="1" x14ac:dyDescent="0.25">
      <c r="A72" s="32">
        <v>43147</v>
      </c>
      <c r="B72" s="30" t="s">
        <v>157</v>
      </c>
      <c r="C72" s="18" t="s">
        <v>104</v>
      </c>
      <c r="D72" s="30" t="s">
        <v>8</v>
      </c>
      <c r="E72" s="35">
        <v>1000</v>
      </c>
      <c r="F72" s="30" t="s">
        <v>33</v>
      </c>
      <c r="G72" s="30" t="s">
        <v>15</v>
      </c>
      <c r="H72" s="31" t="s">
        <v>77</v>
      </c>
      <c r="I72" s="13" t="s">
        <v>14</v>
      </c>
      <c r="J72" s="11"/>
    </row>
    <row r="73" spans="1:10" s="15" customFormat="1" ht="17.25" customHeight="1" x14ac:dyDescent="0.25">
      <c r="A73" s="32">
        <v>43148</v>
      </c>
      <c r="B73" s="30" t="s">
        <v>135</v>
      </c>
      <c r="C73" s="18" t="s">
        <v>20</v>
      </c>
      <c r="D73" s="30" t="s">
        <v>8</v>
      </c>
      <c r="E73" s="35">
        <v>1800</v>
      </c>
      <c r="F73" s="30" t="s">
        <v>13</v>
      </c>
      <c r="G73" s="30" t="s">
        <v>15</v>
      </c>
      <c r="H73" s="31" t="s">
        <v>78</v>
      </c>
      <c r="I73" s="13" t="s">
        <v>14</v>
      </c>
      <c r="J73" s="11"/>
    </row>
    <row r="74" spans="1:10" s="15" customFormat="1" ht="17.25" customHeight="1" x14ac:dyDescent="0.25">
      <c r="A74" s="32">
        <v>43148</v>
      </c>
      <c r="B74" s="30" t="s">
        <v>134</v>
      </c>
      <c r="C74" s="18" t="s">
        <v>104</v>
      </c>
      <c r="D74" s="30" t="s">
        <v>8</v>
      </c>
      <c r="E74" s="35">
        <v>1000</v>
      </c>
      <c r="F74" s="30" t="s">
        <v>13</v>
      </c>
      <c r="G74" s="30" t="s">
        <v>15</v>
      </c>
      <c r="H74" s="31" t="s">
        <v>78</v>
      </c>
      <c r="I74" s="13" t="s">
        <v>14</v>
      </c>
      <c r="J74" s="11"/>
    </row>
    <row r="75" spans="1:10" s="15" customFormat="1" ht="17.25" customHeight="1" x14ac:dyDescent="0.25">
      <c r="A75" s="32">
        <v>43148</v>
      </c>
      <c r="B75" s="30" t="s">
        <v>137</v>
      </c>
      <c r="C75" s="18" t="s">
        <v>20</v>
      </c>
      <c r="D75" s="30" t="s">
        <v>16</v>
      </c>
      <c r="E75" s="35">
        <f>5500+1200</f>
        <v>6700</v>
      </c>
      <c r="F75" s="30" t="s">
        <v>28</v>
      </c>
      <c r="G75" s="30" t="s">
        <v>15</v>
      </c>
      <c r="H75" s="31" t="s">
        <v>79</v>
      </c>
      <c r="I75" s="13" t="s">
        <v>14</v>
      </c>
      <c r="J75" s="11"/>
    </row>
    <row r="76" spans="1:10" s="15" customFormat="1" ht="17.25" customHeight="1" x14ac:dyDescent="0.25">
      <c r="A76" s="32">
        <v>43148</v>
      </c>
      <c r="B76" s="30" t="s">
        <v>138</v>
      </c>
      <c r="C76" s="18" t="s">
        <v>103</v>
      </c>
      <c r="D76" s="30" t="s">
        <v>16</v>
      </c>
      <c r="E76" s="35">
        <v>8000</v>
      </c>
      <c r="F76" s="30" t="s">
        <v>28</v>
      </c>
      <c r="G76" s="30" t="s">
        <v>15</v>
      </c>
      <c r="H76" s="31" t="s">
        <v>79</v>
      </c>
      <c r="I76" s="13" t="s">
        <v>14</v>
      </c>
      <c r="J76" s="11"/>
    </row>
    <row r="77" spans="1:10" s="15" customFormat="1" ht="17.25" customHeight="1" x14ac:dyDescent="0.25">
      <c r="A77" s="32">
        <v>43148</v>
      </c>
      <c r="B77" s="30" t="s">
        <v>139</v>
      </c>
      <c r="C77" s="18" t="s">
        <v>20</v>
      </c>
      <c r="D77" s="30" t="s">
        <v>8</v>
      </c>
      <c r="E77" s="35">
        <v>200</v>
      </c>
      <c r="F77" s="30" t="s">
        <v>12</v>
      </c>
      <c r="G77" s="30" t="s">
        <v>15</v>
      </c>
      <c r="H77" s="31" t="s">
        <v>80</v>
      </c>
      <c r="I77" s="13" t="s">
        <v>14</v>
      </c>
      <c r="J77" s="11"/>
    </row>
    <row r="78" spans="1:10" s="15" customFormat="1" ht="17.25" customHeight="1" x14ac:dyDescent="0.25">
      <c r="A78" s="32">
        <v>43148</v>
      </c>
      <c r="B78" s="30" t="s">
        <v>223</v>
      </c>
      <c r="C78" s="18" t="s">
        <v>104</v>
      </c>
      <c r="D78" s="30" t="s">
        <v>8</v>
      </c>
      <c r="E78" s="35">
        <v>3000</v>
      </c>
      <c r="F78" s="30" t="s">
        <v>12</v>
      </c>
      <c r="G78" s="30" t="s">
        <v>15</v>
      </c>
      <c r="H78" s="31" t="s">
        <v>80</v>
      </c>
      <c r="I78" s="13" t="s">
        <v>14</v>
      </c>
      <c r="J78" s="11"/>
    </row>
    <row r="79" spans="1:10" s="15" customFormat="1" ht="17.25" customHeight="1" x14ac:dyDescent="0.25">
      <c r="A79" s="32">
        <v>43150</v>
      </c>
      <c r="B79" s="30" t="s">
        <v>275</v>
      </c>
      <c r="C79" s="18" t="s">
        <v>20</v>
      </c>
      <c r="D79" s="30" t="s">
        <v>8</v>
      </c>
      <c r="E79" s="35">
        <v>1600</v>
      </c>
      <c r="F79" s="30" t="s">
        <v>33</v>
      </c>
      <c r="G79" s="30" t="s">
        <v>15</v>
      </c>
      <c r="H79" s="31" t="s">
        <v>81</v>
      </c>
      <c r="I79" s="13" t="s">
        <v>14</v>
      </c>
      <c r="J79" s="11"/>
    </row>
    <row r="80" spans="1:10" s="15" customFormat="1" ht="17.25" customHeight="1" x14ac:dyDescent="0.25">
      <c r="A80" s="32">
        <v>43150</v>
      </c>
      <c r="B80" s="30" t="s">
        <v>260</v>
      </c>
      <c r="C80" s="18" t="s">
        <v>104</v>
      </c>
      <c r="D80" s="30" t="s">
        <v>8</v>
      </c>
      <c r="E80" s="35">
        <v>2000</v>
      </c>
      <c r="F80" s="30" t="s">
        <v>33</v>
      </c>
      <c r="G80" s="30" t="s">
        <v>15</v>
      </c>
      <c r="H80" s="31" t="s">
        <v>81</v>
      </c>
      <c r="I80" s="13" t="s">
        <v>14</v>
      </c>
      <c r="J80" s="11"/>
    </row>
    <row r="81" spans="1:10" s="15" customFormat="1" ht="17.25" customHeight="1" x14ac:dyDescent="0.25">
      <c r="A81" s="32">
        <v>43150</v>
      </c>
      <c r="B81" s="30" t="s">
        <v>276</v>
      </c>
      <c r="C81" s="18" t="s">
        <v>20</v>
      </c>
      <c r="D81" s="30" t="s">
        <v>8</v>
      </c>
      <c r="E81" s="35">
        <v>2200</v>
      </c>
      <c r="F81" s="30" t="s">
        <v>13</v>
      </c>
      <c r="G81" s="30" t="s">
        <v>15</v>
      </c>
      <c r="H81" s="31" t="s">
        <v>82</v>
      </c>
      <c r="I81" s="13" t="s">
        <v>14</v>
      </c>
      <c r="J81" s="11"/>
    </row>
    <row r="82" spans="1:10" s="15" customFormat="1" ht="17.25" customHeight="1" x14ac:dyDescent="0.25">
      <c r="A82" s="32">
        <v>43150</v>
      </c>
      <c r="B82" s="30" t="s">
        <v>260</v>
      </c>
      <c r="C82" s="18" t="s">
        <v>104</v>
      </c>
      <c r="D82" s="30" t="s">
        <v>8</v>
      </c>
      <c r="E82" s="35">
        <v>2000</v>
      </c>
      <c r="F82" s="30" t="s">
        <v>13</v>
      </c>
      <c r="G82" s="30" t="s">
        <v>15</v>
      </c>
      <c r="H82" s="31" t="s">
        <v>82</v>
      </c>
      <c r="I82" s="13" t="s">
        <v>14</v>
      </c>
      <c r="J82" s="11"/>
    </row>
    <row r="83" spans="1:10" s="15" customFormat="1" ht="17.25" customHeight="1" x14ac:dyDescent="0.25">
      <c r="A83" s="32">
        <v>43151</v>
      </c>
      <c r="B83" s="30" t="s">
        <v>277</v>
      </c>
      <c r="C83" s="18" t="s">
        <v>20</v>
      </c>
      <c r="D83" s="30" t="s">
        <v>8</v>
      </c>
      <c r="E83" s="35">
        <v>9000</v>
      </c>
      <c r="F83" s="30" t="s">
        <v>33</v>
      </c>
      <c r="G83" s="30" t="s">
        <v>15</v>
      </c>
      <c r="H83" s="31" t="s">
        <v>83</v>
      </c>
      <c r="I83" s="13" t="s">
        <v>14</v>
      </c>
      <c r="J83" s="11"/>
    </row>
    <row r="84" spans="1:10" s="15" customFormat="1" ht="17.25" customHeight="1" x14ac:dyDescent="0.25">
      <c r="A84" s="32">
        <v>43151</v>
      </c>
      <c r="B84" s="30" t="s">
        <v>140</v>
      </c>
      <c r="C84" s="18" t="s">
        <v>20</v>
      </c>
      <c r="D84" s="30" t="s">
        <v>8</v>
      </c>
      <c r="E84" s="35">
        <v>1600</v>
      </c>
      <c r="F84" s="30" t="s">
        <v>33</v>
      </c>
      <c r="G84" s="30" t="s">
        <v>15</v>
      </c>
      <c r="H84" s="31" t="s">
        <v>109</v>
      </c>
      <c r="I84" s="13" t="s">
        <v>14</v>
      </c>
      <c r="J84" s="11"/>
    </row>
    <row r="85" spans="1:10" s="15" customFormat="1" ht="17.25" customHeight="1" x14ac:dyDescent="0.25">
      <c r="A85" s="32">
        <v>43151</v>
      </c>
      <c r="B85" s="30" t="s">
        <v>141</v>
      </c>
      <c r="C85" s="18" t="s">
        <v>104</v>
      </c>
      <c r="D85" s="30" t="s">
        <v>8</v>
      </c>
      <c r="E85" s="35">
        <v>1000</v>
      </c>
      <c r="F85" s="30" t="s">
        <v>33</v>
      </c>
      <c r="G85" s="30" t="s">
        <v>15</v>
      </c>
      <c r="H85" s="31" t="s">
        <v>109</v>
      </c>
      <c r="I85" s="13" t="s">
        <v>14</v>
      </c>
      <c r="J85" s="11"/>
    </row>
    <row r="86" spans="1:10" s="15" customFormat="1" ht="17.25" customHeight="1" x14ac:dyDescent="0.25">
      <c r="A86" s="32">
        <v>43151</v>
      </c>
      <c r="B86" s="30" t="s">
        <v>142</v>
      </c>
      <c r="C86" s="18" t="s">
        <v>20</v>
      </c>
      <c r="D86" s="30" t="s">
        <v>8</v>
      </c>
      <c r="E86" s="35">
        <v>1400</v>
      </c>
      <c r="F86" s="30" t="s">
        <v>13</v>
      </c>
      <c r="G86" s="30" t="s">
        <v>15</v>
      </c>
      <c r="H86" s="31" t="s">
        <v>84</v>
      </c>
      <c r="I86" s="13" t="s">
        <v>14</v>
      </c>
      <c r="J86" s="11"/>
    </row>
    <row r="87" spans="1:10" s="15" customFormat="1" ht="17.25" customHeight="1" x14ac:dyDescent="0.25">
      <c r="A87" s="32">
        <v>43151</v>
      </c>
      <c r="B87" s="30" t="s">
        <v>143</v>
      </c>
      <c r="C87" s="18" t="s">
        <v>104</v>
      </c>
      <c r="D87" s="30" t="s">
        <v>8</v>
      </c>
      <c r="E87" s="35">
        <v>2000</v>
      </c>
      <c r="F87" s="30" t="s">
        <v>13</v>
      </c>
      <c r="G87" s="30" t="s">
        <v>15</v>
      </c>
      <c r="H87" s="31" t="s">
        <v>84</v>
      </c>
      <c r="I87" s="13" t="s">
        <v>14</v>
      </c>
      <c r="J87" s="11"/>
    </row>
    <row r="88" spans="1:10" s="15" customFormat="1" ht="17.25" customHeight="1" x14ac:dyDescent="0.25">
      <c r="A88" s="32">
        <v>43151</v>
      </c>
      <c r="B88" s="30" t="s">
        <v>144</v>
      </c>
      <c r="C88" s="18" t="s">
        <v>22</v>
      </c>
      <c r="D88" s="30" t="s">
        <v>8</v>
      </c>
      <c r="E88" s="35">
        <v>100000</v>
      </c>
      <c r="F88" s="30" t="s">
        <v>12</v>
      </c>
      <c r="G88" s="30" t="s">
        <v>15</v>
      </c>
      <c r="H88" s="31" t="s">
        <v>85</v>
      </c>
      <c r="I88" s="13" t="s">
        <v>14</v>
      </c>
      <c r="J88" s="11"/>
    </row>
    <row r="89" spans="1:10" s="15" customFormat="1" ht="17.25" customHeight="1" x14ac:dyDescent="0.25">
      <c r="A89" s="32">
        <v>43151</v>
      </c>
      <c r="B89" s="30" t="s">
        <v>278</v>
      </c>
      <c r="C89" s="18" t="s">
        <v>20</v>
      </c>
      <c r="D89" s="30" t="s">
        <v>8</v>
      </c>
      <c r="E89" s="35">
        <v>600</v>
      </c>
      <c r="F89" s="30" t="s">
        <v>12</v>
      </c>
      <c r="G89" s="30" t="s">
        <v>15</v>
      </c>
      <c r="H89" s="31" t="s">
        <v>86</v>
      </c>
      <c r="I89" s="13" t="s">
        <v>14</v>
      </c>
      <c r="J89" s="11"/>
    </row>
    <row r="90" spans="1:10" s="15" customFormat="1" ht="17.25" customHeight="1" x14ac:dyDescent="0.25">
      <c r="A90" s="32">
        <v>43151</v>
      </c>
      <c r="B90" s="30" t="s">
        <v>220</v>
      </c>
      <c r="C90" s="18" t="s">
        <v>104</v>
      </c>
      <c r="D90" s="30" t="s">
        <v>8</v>
      </c>
      <c r="E90" s="35">
        <v>2000</v>
      </c>
      <c r="F90" s="30" t="s">
        <v>12</v>
      </c>
      <c r="G90" s="30" t="s">
        <v>15</v>
      </c>
      <c r="H90" s="31" t="s">
        <v>86</v>
      </c>
      <c r="I90" s="13" t="s">
        <v>14</v>
      </c>
      <c r="J90" s="11"/>
    </row>
    <row r="91" spans="1:10" s="15" customFormat="1" ht="17.25" customHeight="1" x14ac:dyDescent="0.25">
      <c r="A91" s="32">
        <v>43152</v>
      </c>
      <c r="B91" s="30" t="s">
        <v>145</v>
      </c>
      <c r="C91" s="18" t="s">
        <v>20</v>
      </c>
      <c r="D91" s="30" t="s">
        <v>11</v>
      </c>
      <c r="E91" s="35">
        <v>1000</v>
      </c>
      <c r="F91" s="30" t="s">
        <v>26</v>
      </c>
      <c r="G91" s="30" t="s">
        <v>15</v>
      </c>
      <c r="H91" s="31" t="s">
        <v>240</v>
      </c>
      <c r="I91" s="13" t="s">
        <v>14</v>
      </c>
      <c r="J91" s="11"/>
    </row>
    <row r="92" spans="1:10" s="15" customFormat="1" ht="17.25" customHeight="1" x14ac:dyDescent="0.25">
      <c r="A92" s="32">
        <v>43152</v>
      </c>
      <c r="B92" s="30" t="s">
        <v>58</v>
      </c>
      <c r="C92" s="18" t="s">
        <v>22</v>
      </c>
      <c r="D92" s="30" t="s">
        <v>16</v>
      </c>
      <c r="E92" s="35">
        <v>198000</v>
      </c>
      <c r="F92" s="30" t="s">
        <v>28</v>
      </c>
      <c r="G92" s="30" t="s">
        <v>15</v>
      </c>
      <c r="H92" s="31" t="s">
        <v>87</v>
      </c>
      <c r="I92" s="13" t="s">
        <v>14</v>
      </c>
      <c r="J92" s="11"/>
    </row>
    <row r="93" spans="1:10" s="15" customFormat="1" ht="17.25" customHeight="1" x14ac:dyDescent="0.25">
      <c r="A93" s="32">
        <v>43152</v>
      </c>
      <c r="B93" s="30" t="s">
        <v>58</v>
      </c>
      <c r="C93" s="18" t="s">
        <v>22</v>
      </c>
      <c r="D93" s="30" t="s">
        <v>16</v>
      </c>
      <c r="E93" s="35">
        <v>252000</v>
      </c>
      <c r="F93" s="30" t="s">
        <v>28</v>
      </c>
      <c r="G93" s="30" t="s">
        <v>15</v>
      </c>
      <c r="H93" s="31" t="s">
        <v>88</v>
      </c>
      <c r="I93" s="13" t="s">
        <v>14</v>
      </c>
      <c r="J93" s="11"/>
    </row>
    <row r="94" spans="1:10" s="15" customFormat="1" ht="17.25" customHeight="1" x14ac:dyDescent="0.25">
      <c r="A94" s="32">
        <v>43152</v>
      </c>
      <c r="B94" s="30" t="s">
        <v>147</v>
      </c>
      <c r="C94" s="18" t="s">
        <v>20</v>
      </c>
      <c r="D94" s="30" t="s">
        <v>10</v>
      </c>
      <c r="E94" s="35">
        <f>10000+8000</f>
        <v>18000</v>
      </c>
      <c r="F94" s="30" t="s">
        <v>130</v>
      </c>
      <c r="G94" s="30" t="s">
        <v>15</v>
      </c>
      <c r="H94" s="31" t="s">
        <v>110</v>
      </c>
      <c r="I94" s="13" t="s">
        <v>14</v>
      </c>
      <c r="J94" s="11"/>
    </row>
    <row r="95" spans="1:10" s="15" customFormat="1" ht="17.25" customHeight="1" x14ac:dyDescent="0.25">
      <c r="A95" s="32">
        <v>43152</v>
      </c>
      <c r="B95" s="30" t="s">
        <v>148</v>
      </c>
      <c r="C95" s="18" t="s">
        <v>104</v>
      </c>
      <c r="D95" s="30" t="s">
        <v>10</v>
      </c>
      <c r="E95" s="35">
        <v>11000</v>
      </c>
      <c r="F95" s="30" t="s">
        <v>130</v>
      </c>
      <c r="G95" s="30" t="s">
        <v>15</v>
      </c>
      <c r="H95" s="31" t="s">
        <v>110</v>
      </c>
      <c r="I95" s="13" t="s">
        <v>14</v>
      </c>
      <c r="J95" s="11"/>
    </row>
    <row r="96" spans="1:10" s="15" customFormat="1" ht="17.25" customHeight="1" x14ac:dyDescent="0.25">
      <c r="A96" s="17">
        <v>43159</v>
      </c>
      <c r="B96" s="30" t="s">
        <v>283</v>
      </c>
      <c r="C96" s="18" t="s">
        <v>20</v>
      </c>
      <c r="D96" s="30" t="s">
        <v>10</v>
      </c>
      <c r="E96" s="35">
        <v>1600</v>
      </c>
      <c r="F96" s="30" t="s">
        <v>130</v>
      </c>
      <c r="G96" s="30" t="s">
        <v>15</v>
      </c>
      <c r="H96" s="31" t="s">
        <v>250</v>
      </c>
      <c r="I96" s="13" t="s">
        <v>14</v>
      </c>
      <c r="J96" s="11"/>
    </row>
    <row r="97" spans="1:10" s="15" customFormat="1" ht="17.25" customHeight="1" x14ac:dyDescent="0.25">
      <c r="A97" s="32">
        <v>43152</v>
      </c>
      <c r="B97" s="30" t="s">
        <v>149</v>
      </c>
      <c r="C97" s="18" t="s">
        <v>20</v>
      </c>
      <c r="D97" s="30" t="s">
        <v>11</v>
      </c>
      <c r="E97" s="35">
        <v>1000</v>
      </c>
      <c r="F97" s="30" t="s">
        <v>12</v>
      </c>
      <c r="G97" s="30" t="s">
        <v>15</v>
      </c>
      <c r="H97" s="31" t="s">
        <v>89</v>
      </c>
      <c r="I97" s="13" t="s">
        <v>14</v>
      </c>
      <c r="J97" s="11"/>
    </row>
    <row r="98" spans="1:10" s="15" customFormat="1" ht="17.25" customHeight="1" x14ac:dyDescent="0.25">
      <c r="A98" s="32">
        <v>43152</v>
      </c>
      <c r="B98" s="30" t="s">
        <v>150</v>
      </c>
      <c r="C98" s="18" t="s">
        <v>20</v>
      </c>
      <c r="D98" s="30" t="s">
        <v>8</v>
      </c>
      <c r="E98" s="35">
        <f>18900+13200</f>
        <v>32100</v>
      </c>
      <c r="F98" s="30" t="s">
        <v>24</v>
      </c>
      <c r="G98" s="30" t="s">
        <v>15</v>
      </c>
      <c r="H98" s="31" t="s">
        <v>90</v>
      </c>
      <c r="I98" s="13" t="s">
        <v>14</v>
      </c>
      <c r="J98" s="11"/>
    </row>
    <row r="99" spans="1:10" s="15" customFormat="1" ht="17.25" customHeight="1" x14ac:dyDescent="0.25">
      <c r="A99" s="32">
        <v>43152</v>
      </c>
      <c r="B99" s="30" t="s">
        <v>151</v>
      </c>
      <c r="C99" s="18" t="s">
        <v>103</v>
      </c>
      <c r="D99" s="30" t="s">
        <v>8</v>
      </c>
      <c r="E99" s="35">
        <f>70000+24000</f>
        <v>94000</v>
      </c>
      <c r="F99" s="30" t="s">
        <v>24</v>
      </c>
      <c r="G99" s="30" t="s">
        <v>15</v>
      </c>
      <c r="H99" s="31" t="s">
        <v>90</v>
      </c>
      <c r="I99" s="13" t="s">
        <v>14</v>
      </c>
      <c r="J99" s="11"/>
    </row>
    <row r="100" spans="1:10" s="15" customFormat="1" ht="17.25" customHeight="1" x14ac:dyDescent="0.25">
      <c r="A100" s="32">
        <v>43152</v>
      </c>
      <c r="B100" s="30" t="s">
        <v>152</v>
      </c>
      <c r="C100" s="18" t="s">
        <v>20</v>
      </c>
      <c r="D100" s="30" t="s">
        <v>8</v>
      </c>
      <c r="E100" s="35">
        <v>2600</v>
      </c>
      <c r="F100" s="30" t="s">
        <v>13</v>
      </c>
      <c r="G100" s="30" t="s">
        <v>15</v>
      </c>
      <c r="H100" s="31" t="s">
        <v>91</v>
      </c>
      <c r="I100" s="13" t="s">
        <v>14</v>
      </c>
      <c r="J100" s="11"/>
    </row>
    <row r="101" spans="1:10" s="15" customFormat="1" ht="17.25" customHeight="1" x14ac:dyDescent="0.25">
      <c r="A101" s="32">
        <v>43152</v>
      </c>
      <c r="B101" s="30" t="s">
        <v>153</v>
      </c>
      <c r="C101" s="18" t="s">
        <v>104</v>
      </c>
      <c r="D101" s="30" t="s">
        <v>8</v>
      </c>
      <c r="E101" s="35">
        <v>2000</v>
      </c>
      <c r="F101" s="30" t="s">
        <v>13</v>
      </c>
      <c r="G101" s="30" t="s">
        <v>15</v>
      </c>
      <c r="H101" s="31" t="s">
        <v>91</v>
      </c>
      <c r="I101" s="13" t="s">
        <v>14</v>
      </c>
      <c r="J101" s="11"/>
    </row>
    <row r="102" spans="1:10" s="15" customFormat="1" ht="17.25" customHeight="1" x14ac:dyDescent="0.25">
      <c r="A102" s="32">
        <v>43152</v>
      </c>
      <c r="B102" s="30" t="s">
        <v>154</v>
      </c>
      <c r="C102" s="18" t="s">
        <v>20</v>
      </c>
      <c r="D102" s="30" t="s">
        <v>8</v>
      </c>
      <c r="E102" s="35">
        <v>1600</v>
      </c>
      <c r="F102" s="30" t="s">
        <v>33</v>
      </c>
      <c r="G102" s="30" t="s">
        <v>15</v>
      </c>
      <c r="H102" s="31" t="s">
        <v>92</v>
      </c>
      <c r="I102" s="13" t="s">
        <v>14</v>
      </c>
      <c r="J102" s="11"/>
    </row>
    <row r="103" spans="1:10" s="15" customFormat="1" ht="17.25" customHeight="1" x14ac:dyDescent="0.25">
      <c r="A103" s="32">
        <v>43152</v>
      </c>
      <c r="B103" s="30" t="s">
        <v>156</v>
      </c>
      <c r="C103" s="18" t="s">
        <v>104</v>
      </c>
      <c r="D103" s="30" t="s">
        <v>8</v>
      </c>
      <c r="E103" s="35">
        <v>1000</v>
      </c>
      <c r="F103" s="30" t="s">
        <v>33</v>
      </c>
      <c r="G103" s="30" t="s">
        <v>15</v>
      </c>
      <c r="H103" s="31" t="s">
        <v>92</v>
      </c>
      <c r="I103" s="13" t="s">
        <v>14</v>
      </c>
      <c r="J103" s="11"/>
    </row>
    <row r="104" spans="1:10" s="15" customFormat="1" ht="17.25" customHeight="1" x14ac:dyDescent="0.25">
      <c r="A104" s="32">
        <v>43152</v>
      </c>
      <c r="B104" s="30" t="s">
        <v>158</v>
      </c>
      <c r="C104" s="18" t="s">
        <v>20</v>
      </c>
      <c r="D104" s="30" t="s">
        <v>8</v>
      </c>
      <c r="E104" s="35">
        <v>2500</v>
      </c>
      <c r="F104" s="30" t="s">
        <v>13</v>
      </c>
      <c r="G104" s="30" t="s">
        <v>15</v>
      </c>
      <c r="H104" s="31" t="s">
        <v>93</v>
      </c>
      <c r="I104" s="13" t="s">
        <v>14</v>
      </c>
      <c r="J104" s="11"/>
    </row>
    <row r="105" spans="1:10" s="15" customFormat="1" ht="17.25" customHeight="1" x14ac:dyDescent="0.25">
      <c r="A105" s="32">
        <v>43152</v>
      </c>
      <c r="B105" s="30" t="s">
        <v>159</v>
      </c>
      <c r="C105" s="18" t="s">
        <v>104</v>
      </c>
      <c r="D105" s="30" t="s">
        <v>8</v>
      </c>
      <c r="E105" s="35">
        <v>2000</v>
      </c>
      <c r="F105" s="30" t="s">
        <v>13</v>
      </c>
      <c r="G105" s="30" t="s">
        <v>15</v>
      </c>
      <c r="H105" s="31" t="s">
        <v>93</v>
      </c>
      <c r="I105" s="13" t="s">
        <v>14</v>
      </c>
      <c r="J105" s="11"/>
    </row>
    <row r="106" spans="1:10" s="15" customFormat="1" ht="17.25" customHeight="1" x14ac:dyDescent="0.25">
      <c r="A106" s="32">
        <v>43153</v>
      </c>
      <c r="B106" s="30" t="s">
        <v>161</v>
      </c>
      <c r="C106" s="18" t="s">
        <v>20</v>
      </c>
      <c r="D106" s="30" t="s">
        <v>8</v>
      </c>
      <c r="E106" s="35">
        <v>1900</v>
      </c>
      <c r="F106" s="30" t="s">
        <v>33</v>
      </c>
      <c r="G106" s="30" t="s">
        <v>15</v>
      </c>
      <c r="H106" s="31" t="s">
        <v>95</v>
      </c>
      <c r="I106" s="13" t="s">
        <v>14</v>
      </c>
      <c r="J106" s="11"/>
    </row>
    <row r="107" spans="1:10" s="15" customFormat="1" ht="17.25" customHeight="1" x14ac:dyDescent="0.25">
      <c r="A107" s="32">
        <v>43153</v>
      </c>
      <c r="B107" s="30" t="s">
        <v>160</v>
      </c>
      <c r="C107" s="18" t="s">
        <v>104</v>
      </c>
      <c r="D107" s="30" t="s">
        <v>8</v>
      </c>
      <c r="E107" s="35">
        <v>1000</v>
      </c>
      <c r="F107" s="30" t="s">
        <v>33</v>
      </c>
      <c r="G107" s="30" t="s">
        <v>15</v>
      </c>
      <c r="H107" s="31" t="s">
        <v>95</v>
      </c>
      <c r="I107" s="13" t="s">
        <v>14</v>
      </c>
      <c r="J107" s="11"/>
    </row>
    <row r="108" spans="1:10" s="15" customFormat="1" ht="17.25" customHeight="1" x14ac:dyDescent="0.25">
      <c r="A108" s="32">
        <v>43153</v>
      </c>
      <c r="B108" s="30" t="s">
        <v>277</v>
      </c>
      <c r="C108" s="18" t="s">
        <v>20</v>
      </c>
      <c r="D108" s="30" t="s">
        <v>8</v>
      </c>
      <c r="E108" s="35">
        <v>6000</v>
      </c>
      <c r="F108" s="30" t="s">
        <v>33</v>
      </c>
      <c r="G108" s="30" t="s">
        <v>15</v>
      </c>
      <c r="H108" s="31" t="s">
        <v>96</v>
      </c>
      <c r="I108" s="13" t="s">
        <v>14</v>
      </c>
      <c r="J108" s="11"/>
    </row>
    <row r="109" spans="1:10" s="15" customFormat="1" ht="17.25" customHeight="1" x14ac:dyDescent="0.25">
      <c r="A109" s="32">
        <v>43154</v>
      </c>
      <c r="B109" s="30" t="s">
        <v>162</v>
      </c>
      <c r="C109" s="18" t="s">
        <v>20</v>
      </c>
      <c r="D109" s="30" t="s">
        <v>8</v>
      </c>
      <c r="E109" s="35">
        <v>1900</v>
      </c>
      <c r="F109" s="30" t="s">
        <v>13</v>
      </c>
      <c r="G109" s="30" t="s">
        <v>15</v>
      </c>
      <c r="H109" s="31" t="s">
        <v>226</v>
      </c>
      <c r="I109" s="13" t="s">
        <v>14</v>
      </c>
      <c r="J109" s="11"/>
    </row>
    <row r="110" spans="1:10" s="15" customFormat="1" ht="17.25" customHeight="1" x14ac:dyDescent="0.25">
      <c r="A110" s="32">
        <v>43154</v>
      </c>
      <c r="B110" s="30" t="s">
        <v>163</v>
      </c>
      <c r="C110" s="18" t="s">
        <v>104</v>
      </c>
      <c r="D110" s="30" t="s">
        <v>8</v>
      </c>
      <c r="E110" s="35">
        <v>2000</v>
      </c>
      <c r="F110" s="30" t="s">
        <v>13</v>
      </c>
      <c r="G110" s="30" t="s">
        <v>15</v>
      </c>
      <c r="H110" s="31" t="s">
        <v>226</v>
      </c>
      <c r="I110" s="13" t="s">
        <v>14</v>
      </c>
      <c r="J110" s="11"/>
    </row>
    <row r="111" spans="1:10" s="15" customFormat="1" ht="17.25" customHeight="1" x14ac:dyDescent="0.25">
      <c r="A111" s="32">
        <v>43154</v>
      </c>
      <c r="B111" s="30" t="s">
        <v>106</v>
      </c>
      <c r="C111" s="18" t="s">
        <v>20</v>
      </c>
      <c r="D111" s="30" t="s">
        <v>8</v>
      </c>
      <c r="E111" s="35">
        <f>17800+18000</f>
        <v>35800</v>
      </c>
      <c r="F111" s="30" t="s">
        <v>13</v>
      </c>
      <c r="G111" s="30" t="s">
        <v>15</v>
      </c>
      <c r="H111" s="31" t="s">
        <v>227</v>
      </c>
      <c r="I111" s="13" t="s">
        <v>14</v>
      </c>
      <c r="J111" s="11"/>
    </row>
    <row r="112" spans="1:10" s="15" customFormat="1" ht="17.25" customHeight="1" x14ac:dyDescent="0.25">
      <c r="A112" s="32">
        <v>43154</v>
      </c>
      <c r="B112" s="30" t="s">
        <v>107</v>
      </c>
      <c r="C112" s="18" t="s">
        <v>103</v>
      </c>
      <c r="D112" s="30" t="s">
        <v>8</v>
      </c>
      <c r="E112" s="35">
        <f>20000+15000</f>
        <v>35000</v>
      </c>
      <c r="F112" s="30" t="s">
        <v>13</v>
      </c>
      <c r="G112" s="30" t="s">
        <v>15</v>
      </c>
      <c r="H112" s="31" t="s">
        <v>227</v>
      </c>
      <c r="I112" s="13" t="s">
        <v>14</v>
      </c>
      <c r="J112" s="11"/>
    </row>
    <row r="113" spans="1:10" s="15" customFormat="1" ht="17.25" customHeight="1" x14ac:dyDescent="0.25">
      <c r="A113" s="32">
        <v>43154</v>
      </c>
      <c r="B113" s="30" t="s">
        <v>108</v>
      </c>
      <c r="C113" s="18" t="s">
        <v>104</v>
      </c>
      <c r="D113" s="30" t="s">
        <v>8</v>
      </c>
      <c r="E113" s="35">
        <v>10500</v>
      </c>
      <c r="F113" s="30" t="s">
        <v>13</v>
      </c>
      <c r="G113" s="30" t="s">
        <v>15</v>
      </c>
      <c r="H113" s="31" t="s">
        <v>227</v>
      </c>
      <c r="I113" s="13" t="s">
        <v>14</v>
      </c>
      <c r="J113" s="11"/>
    </row>
    <row r="114" spans="1:10" s="15" customFormat="1" ht="17.25" customHeight="1" x14ac:dyDescent="0.25">
      <c r="A114" s="32">
        <v>43154</v>
      </c>
      <c r="B114" s="30" t="s">
        <v>164</v>
      </c>
      <c r="C114" s="18" t="s">
        <v>20</v>
      </c>
      <c r="D114" s="30" t="s">
        <v>8</v>
      </c>
      <c r="E114" s="35">
        <v>2000</v>
      </c>
      <c r="F114" s="30" t="s">
        <v>33</v>
      </c>
      <c r="G114" s="30" t="s">
        <v>15</v>
      </c>
      <c r="H114" s="31" t="s">
        <v>241</v>
      </c>
      <c r="I114" s="13" t="s">
        <v>14</v>
      </c>
      <c r="J114" s="11"/>
    </row>
    <row r="115" spans="1:10" s="15" customFormat="1" ht="17.25" customHeight="1" x14ac:dyDescent="0.25">
      <c r="A115" s="32">
        <v>43154</v>
      </c>
      <c r="B115" s="30" t="s">
        <v>165</v>
      </c>
      <c r="C115" s="18" t="s">
        <v>104</v>
      </c>
      <c r="D115" s="30" t="s">
        <v>8</v>
      </c>
      <c r="E115" s="35">
        <v>2000</v>
      </c>
      <c r="F115" s="30" t="s">
        <v>33</v>
      </c>
      <c r="G115" s="30" t="s">
        <v>15</v>
      </c>
      <c r="H115" s="31" t="s">
        <v>241</v>
      </c>
      <c r="I115" s="13" t="s">
        <v>14</v>
      </c>
      <c r="J115" s="11"/>
    </row>
    <row r="116" spans="1:10" s="15" customFormat="1" ht="17.25" customHeight="1" x14ac:dyDescent="0.25">
      <c r="A116" s="32">
        <v>43157</v>
      </c>
      <c r="B116" s="30" t="s">
        <v>237</v>
      </c>
      <c r="C116" s="18" t="s">
        <v>103</v>
      </c>
      <c r="D116" s="30" t="s">
        <v>8</v>
      </c>
      <c r="E116" s="35">
        <v>26000</v>
      </c>
      <c r="F116" s="30" t="s">
        <v>24</v>
      </c>
      <c r="G116" s="30" t="s">
        <v>15</v>
      </c>
      <c r="H116" s="31" t="s">
        <v>242</v>
      </c>
      <c r="I116" s="13" t="s">
        <v>14</v>
      </c>
      <c r="J116" s="11"/>
    </row>
    <row r="117" spans="1:10" s="15" customFormat="1" ht="17.25" customHeight="1" x14ac:dyDescent="0.25">
      <c r="A117" s="32">
        <v>43157</v>
      </c>
      <c r="B117" s="30" t="s">
        <v>166</v>
      </c>
      <c r="C117" s="18" t="s">
        <v>20</v>
      </c>
      <c r="D117" s="30" t="s">
        <v>8</v>
      </c>
      <c r="E117" s="35">
        <v>4000</v>
      </c>
      <c r="F117" s="30" t="s">
        <v>24</v>
      </c>
      <c r="G117" s="30" t="s">
        <v>15</v>
      </c>
      <c r="H117" s="31" t="s">
        <v>242</v>
      </c>
      <c r="I117" s="13" t="s">
        <v>14</v>
      </c>
      <c r="J117" s="11"/>
    </row>
    <row r="118" spans="1:10" s="15" customFormat="1" ht="17.25" customHeight="1" x14ac:dyDescent="0.25">
      <c r="A118" s="17">
        <v>43157</v>
      </c>
      <c r="B118" s="20" t="s">
        <v>61</v>
      </c>
      <c r="C118" s="18" t="s">
        <v>100</v>
      </c>
      <c r="D118" s="21" t="s">
        <v>9</v>
      </c>
      <c r="E118" s="35">
        <v>26450</v>
      </c>
      <c r="F118" s="22" t="s">
        <v>26</v>
      </c>
      <c r="G118" s="30" t="s">
        <v>15</v>
      </c>
      <c r="H118" s="31" t="s">
        <v>243</v>
      </c>
      <c r="I118" s="13" t="s">
        <v>14</v>
      </c>
      <c r="J118" s="11"/>
    </row>
    <row r="119" spans="1:10" s="15" customFormat="1" ht="17.25" customHeight="1" x14ac:dyDescent="0.25">
      <c r="A119" s="17">
        <v>43157</v>
      </c>
      <c r="B119" s="20" t="s">
        <v>279</v>
      </c>
      <c r="C119" s="18" t="s">
        <v>20</v>
      </c>
      <c r="D119" s="21" t="s">
        <v>9</v>
      </c>
      <c r="E119" s="35">
        <v>1100</v>
      </c>
      <c r="F119" s="22" t="s">
        <v>26</v>
      </c>
      <c r="G119" s="30" t="s">
        <v>15</v>
      </c>
      <c r="H119" s="31" t="s">
        <v>243</v>
      </c>
      <c r="I119" s="13" t="s">
        <v>14</v>
      </c>
      <c r="J119" s="11"/>
    </row>
    <row r="120" spans="1:10" s="15" customFormat="1" ht="17.25" customHeight="1" x14ac:dyDescent="0.25">
      <c r="A120" s="17">
        <v>43157</v>
      </c>
      <c r="B120" s="20" t="s">
        <v>167</v>
      </c>
      <c r="C120" s="19" t="s">
        <v>22</v>
      </c>
      <c r="D120" s="30" t="s">
        <v>16</v>
      </c>
      <c r="E120" s="35">
        <v>320000</v>
      </c>
      <c r="F120" s="22" t="s">
        <v>28</v>
      </c>
      <c r="G120" s="30" t="s">
        <v>15</v>
      </c>
      <c r="H120" s="31" t="s">
        <v>244</v>
      </c>
      <c r="I120" s="13" t="s">
        <v>14</v>
      </c>
      <c r="J120" s="11"/>
    </row>
    <row r="121" spans="1:10" s="15" customFormat="1" ht="17.25" customHeight="1" x14ac:dyDescent="0.25">
      <c r="A121" s="17">
        <v>43157</v>
      </c>
      <c r="B121" s="30" t="s">
        <v>277</v>
      </c>
      <c r="C121" s="18" t="s">
        <v>20</v>
      </c>
      <c r="D121" s="30" t="s">
        <v>8</v>
      </c>
      <c r="E121" s="35">
        <v>9000</v>
      </c>
      <c r="F121" s="30" t="s">
        <v>33</v>
      </c>
      <c r="G121" s="30" t="s">
        <v>15</v>
      </c>
      <c r="H121" s="31" t="s">
        <v>245</v>
      </c>
      <c r="I121" s="13" t="s">
        <v>14</v>
      </c>
      <c r="J121" s="11"/>
    </row>
    <row r="122" spans="1:10" s="15" customFormat="1" ht="17.25" customHeight="1" x14ac:dyDescent="0.25">
      <c r="A122" s="17">
        <v>43157</v>
      </c>
      <c r="B122" s="30" t="s">
        <v>280</v>
      </c>
      <c r="C122" s="18" t="s">
        <v>20</v>
      </c>
      <c r="D122" s="30" t="s">
        <v>9</v>
      </c>
      <c r="E122" s="35">
        <v>1200</v>
      </c>
      <c r="F122" s="30" t="s">
        <v>281</v>
      </c>
      <c r="G122" s="30" t="s">
        <v>15</v>
      </c>
      <c r="H122" s="31" t="s">
        <v>246</v>
      </c>
      <c r="I122" s="13" t="s">
        <v>14</v>
      </c>
      <c r="J122" s="11"/>
    </row>
    <row r="123" spans="1:10" s="15" customFormat="1" ht="17.25" customHeight="1" x14ac:dyDescent="0.25">
      <c r="A123" s="17">
        <v>43158</v>
      </c>
      <c r="B123" s="30" t="s">
        <v>168</v>
      </c>
      <c r="C123" s="18" t="s">
        <v>20</v>
      </c>
      <c r="D123" s="30" t="s">
        <v>8</v>
      </c>
      <c r="E123" s="35">
        <v>2800</v>
      </c>
      <c r="F123" s="30" t="s">
        <v>33</v>
      </c>
      <c r="G123" s="30" t="s">
        <v>15</v>
      </c>
      <c r="H123" s="31" t="s">
        <v>247</v>
      </c>
      <c r="I123" s="13" t="s">
        <v>14</v>
      </c>
      <c r="J123" s="11"/>
    </row>
    <row r="124" spans="1:10" s="15" customFormat="1" ht="17.25" customHeight="1" x14ac:dyDescent="0.25">
      <c r="A124" s="17">
        <v>43158</v>
      </c>
      <c r="B124" s="30" t="s">
        <v>155</v>
      </c>
      <c r="C124" s="18" t="s">
        <v>104</v>
      </c>
      <c r="D124" s="30" t="s">
        <v>8</v>
      </c>
      <c r="E124" s="35">
        <v>3000</v>
      </c>
      <c r="F124" s="30" t="s">
        <v>33</v>
      </c>
      <c r="G124" s="30" t="s">
        <v>15</v>
      </c>
      <c r="H124" s="31" t="s">
        <v>247</v>
      </c>
      <c r="I124" s="13" t="s">
        <v>14</v>
      </c>
      <c r="J124" s="11"/>
    </row>
    <row r="125" spans="1:10" s="15" customFormat="1" ht="17.25" customHeight="1" x14ac:dyDescent="0.25">
      <c r="A125" s="17">
        <v>43158</v>
      </c>
      <c r="B125" s="30" t="s">
        <v>169</v>
      </c>
      <c r="C125" s="18" t="s">
        <v>31</v>
      </c>
      <c r="D125" s="30" t="s">
        <v>238</v>
      </c>
      <c r="E125" s="35">
        <v>25800</v>
      </c>
      <c r="F125" s="30" t="s">
        <v>13</v>
      </c>
      <c r="G125" s="30" t="s">
        <v>15</v>
      </c>
      <c r="H125" s="31" t="s">
        <v>248</v>
      </c>
      <c r="I125" s="13" t="s">
        <v>14</v>
      </c>
      <c r="J125" s="11"/>
    </row>
    <row r="126" spans="1:10" s="15" customFormat="1" ht="17.25" customHeight="1" x14ac:dyDescent="0.25">
      <c r="A126" s="32">
        <v>43146</v>
      </c>
      <c r="B126" s="30" t="s">
        <v>129</v>
      </c>
      <c r="C126" s="18" t="s">
        <v>20</v>
      </c>
      <c r="D126" s="30" t="s">
        <v>9</v>
      </c>
      <c r="E126" s="35">
        <v>1200</v>
      </c>
      <c r="F126" s="30" t="s">
        <v>130</v>
      </c>
      <c r="G126" s="30" t="s">
        <v>15</v>
      </c>
      <c r="H126" s="31" t="s">
        <v>74</v>
      </c>
      <c r="I126" s="13" t="s">
        <v>14</v>
      </c>
      <c r="J126" s="11"/>
    </row>
    <row r="127" spans="1:10" s="15" customFormat="1" ht="17.25" customHeight="1" x14ac:dyDescent="0.25">
      <c r="A127" s="17">
        <v>43158</v>
      </c>
      <c r="B127" s="30" t="s">
        <v>282</v>
      </c>
      <c r="C127" s="18" t="s">
        <v>20</v>
      </c>
      <c r="D127" s="30" t="s">
        <v>10</v>
      </c>
      <c r="E127" s="35">
        <v>1200</v>
      </c>
      <c r="F127" s="30" t="s">
        <v>130</v>
      </c>
      <c r="G127" s="30" t="s">
        <v>15</v>
      </c>
      <c r="H127" s="31" t="s">
        <v>249</v>
      </c>
      <c r="I127" s="13" t="s">
        <v>14</v>
      </c>
      <c r="J127" s="11"/>
    </row>
    <row r="128" spans="1:10" s="15" customFormat="1" ht="17.25" customHeight="1" x14ac:dyDescent="0.25">
      <c r="A128" s="17">
        <v>43159</v>
      </c>
      <c r="B128" s="30" t="s">
        <v>170</v>
      </c>
      <c r="C128" s="18" t="s">
        <v>20</v>
      </c>
      <c r="D128" s="30" t="s">
        <v>8</v>
      </c>
      <c r="E128" s="35">
        <v>2000</v>
      </c>
      <c r="F128" s="30" t="s">
        <v>33</v>
      </c>
      <c r="G128" s="30" t="s">
        <v>15</v>
      </c>
      <c r="H128" s="31" t="s">
        <v>251</v>
      </c>
      <c r="I128" s="13" t="s">
        <v>14</v>
      </c>
      <c r="J128" s="11"/>
    </row>
    <row r="129" spans="1:10" s="15" customFormat="1" ht="17.25" customHeight="1" x14ac:dyDescent="0.25">
      <c r="A129" s="17">
        <v>43159</v>
      </c>
      <c r="B129" s="30" t="s">
        <v>171</v>
      </c>
      <c r="C129" s="18" t="s">
        <v>20</v>
      </c>
      <c r="D129" s="30" t="s">
        <v>8</v>
      </c>
      <c r="E129" s="35">
        <v>1000</v>
      </c>
      <c r="F129" s="30" t="s">
        <v>12</v>
      </c>
      <c r="G129" s="30" t="s">
        <v>15</v>
      </c>
      <c r="H129" s="31" t="s">
        <v>252</v>
      </c>
      <c r="I129" s="13" t="s">
        <v>14</v>
      </c>
      <c r="J129" s="11"/>
    </row>
    <row r="130" spans="1:10" s="15" customFormat="1" ht="17.25" customHeight="1" x14ac:dyDescent="0.25">
      <c r="A130" s="17">
        <v>43159</v>
      </c>
      <c r="B130" s="30" t="s">
        <v>172</v>
      </c>
      <c r="C130" s="18" t="s">
        <v>30</v>
      </c>
      <c r="D130" s="30" t="s">
        <v>9</v>
      </c>
      <c r="E130" s="35">
        <v>10900</v>
      </c>
      <c r="F130" s="30" t="s">
        <v>27</v>
      </c>
      <c r="G130" s="30" t="s">
        <v>15</v>
      </c>
      <c r="H130" s="31" t="s">
        <v>253</v>
      </c>
      <c r="I130" s="13" t="s">
        <v>14</v>
      </c>
      <c r="J130" s="11"/>
    </row>
    <row r="131" spans="1:10" ht="16.5" customHeight="1" x14ac:dyDescent="0.25">
      <c r="A131" s="17">
        <v>43159</v>
      </c>
      <c r="B131" s="33" t="s">
        <v>235</v>
      </c>
      <c r="C131" s="34" t="s">
        <v>20</v>
      </c>
      <c r="D131" s="34" t="s">
        <v>9</v>
      </c>
      <c r="E131" s="36">
        <v>300</v>
      </c>
      <c r="F131" s="34" t="s">
        <v>27</v>
      </c>
      <c r="G131" s="30" t="s">
        <v>15</v>
      </c>
      <c r="H131" s="31" t="s">
        <v>253</v>
      </c>
      <c r="I131" s="13" t="s">
        <v>14</v>
      </c>
    </row>
    <row r="132" spans="1:10" ht="16.5" customHeight="1" x14ac:dyDescent="0.25">
      <c r="A132" s="17">
        <v>43159</v>
      </c>
      <c r="B132" s="33" t="s">
        <v>404</v>
      </c>
      <c r="C132" s="34" t="s">
        <v>31</v>
      </c>
      <c r="D132" s="34" t="s">
        <v>8</v>
      </c>
      <c r="E132" s="36">
        <v>75000</v>
      </c>
      <c r="F132" s="34" t="s">
        <v>13</v>
      </c>
      <c r="G132" s="30" t="s">
        <v>15</v>
      </c>
      <c r="H132" s="31" t="s">
        <v>88</v>
      </c>
      <c r="I132" s="13" t="s">
        <v>14</v>
      </c>
    </row>
    <row r="133" spans="1:10" s="15" customFormat="1" ht="17.25" customHeight="1" x14ac:dyDescent="0.25">
      <c r="A133" s="17">
        <v>43159</v>
      </c>
      <c r="B133" s="30" t="s">
        <v>174</v>
      </c>
      <c r="C133" s="18" t="s">
        <v>34</v>
      </c>
      <c r="D133" s="30" t="s">
        <v>9</v>
      </c>
      <c r="E133" s="35">
        <v>3300</v>
      </c>
      <c r="F133" s="30" t="s">
        <v>35</v>
      </c>
      <c r="G133" s="30" t="s">
        <v>15</v>
      </c>
      <c r="H133" s="31" t="s">
        <v>400</v>
      </c>
      <c r="I133" s="13" t="s">
        <v>14</v>
      </c>
      <c r="J133" s="11"/>
    </row>
    <row r="134" spans="1:10" ht="16.5" customHeight="1" x14ac:dyDescent="0.25">
      <c r="A134" s="81"/>
      <c r="B134" s="82"/>
      <c r="C134" s="83"/>
    </row>
    <row r="135" spans="1:10" ht="16.5" customHeight="1" x14ac:dyDescent="0.25">
      <c r="A135" s="84"/>
      <c r="B135" s="85"/>
      <c r="C135" s="86"/>
    </row>
    <row r="136" spans="1:10" ht="16.5" customHeight="1" x14ac:dyDescent="0.25">
      <c r="A136" s="84"/>
      <c r="B136" s="85"/>
      <c r="C136" s="86"/>
    </row>
    <row r="137" spans="1:10" ht="16.5" customHeight="1" x14ac:dyDescent="0.25">
      <c r="A137" s="84"/>
      <c r="B137" s="85"/>
      <c r="C137" s="86"/>
    </row>
    <row r="138" spans="1:10" ht="16.5" customHeight="1" x14ac:dyDescent="0.25">
      <c r="A138" s="84"/>
      <c r="B138" s="85"/>
      <c r="C138" s="86"/>
    </row>
    <row r="139" spans="1:10" ht="16.5" customHeight="1" x14ac:dyDescent="0.25">
      <c r="A139" s="84"/>
      <c r="B139" s="85"/>
      <c r="C139" s="86"/>
    </row>
    <row r="140" spans="1:10" ht="16.5" customHeight="1" x14ac:dyDescent="0.25">
      <c r="A140" s="84"/>
      <c r="B140" s="85"/>
      <c r="C140" s="86"/>
    </row>
    <row r="141" spans="1:10" ht="16.5" customHeight="1" x14ac:dyDescent="0.25">
      <c r="A141" s="84"/>
      <c r="B141" s="85"/>
      <c r="C141" s="86"/>
    </row>
    <row r="142" spans="1:10" ht="16.5" customHeight="1" x14ac:dyDescent="0.25">
      <c r="A142" s="84"/>
      <c r="B142" s="85"/>
      <c r="C142" s="86"/>
    </row>
    <row r="143" spans="1:10" ht="16.5" customHeight="1" x14ac:dyDescent="0.25">
      <c r="A143" s="84"/>
      <c r="B143" s="85"/>
      <c r="C143" s="86"/>
    </row>
    <row r="144" spans="1:10" ht="16.5" customHeight="1" x14ac:dyDescent="0.25">
      <c r="A144" s="84"/>
      <c r="B144" s="85"/>
      <c r="C144" s="86"/>
    </row>
    <row r="145" spans="1:3" ht="16.5" customHeight="1" x14ac:dyDescent="0.25">
      <c r="A145" s="84"/>
      <c r="B145" s="85"/>
      <c r="C145" s="86"/>
    </row>
    <row r="146" spans="1:3" ht="16.5" customHeight="1" x14ac:dyDescent="0.25">
      <c r="A146" s="84"/>
      <c r="B146" s="85"/>
      <c r="C146" s="86"/>
    </row>
    <row r="147" spans="1:3" ht="16.5" customHeight="1" x14ac:dyDescent="0.25">
      <c r="A147" s="84"/>
      <c r="B147" s="85"/>
      <c r="C147" s="86"/>
    </row>
    <row r="148" spans="1:3" ht="16.5" customHeight="1" x14ac:dyDescent="0.25">
      <c r="A148" s="84"/>
      <c r="B148" s="85"/>
      <c r="C148" s="86"/>
    </row>
    <row r="149" spans="1:3" ht="16.5" customHeight="1" x14ac:dyDescent="0.25">
      <c r="A149" s="84"/>
      <c r="B149" s="85"/>
      <c r="C149" s="86"/>
    </row>
    <row r="150" spans="1:3" ht="16.5" customHeight="1" x14ac:dyDescent="0.25">
      <c r="A150" s="84"/>
      <c r="B150" s="85"/>
      <c r="C150" s="86"/>
    </row>
    <row r="151" spans="1:3" ht="16.5" customHeight="1" x14ac:dyDescent="0.25">
      <c r="A151" s="87"/>
      <c r="B151" s="88"/>
      <c r="C151" s="89"/>
    </row>
  </sheetData>
  <autoFilter ref="A1:I135">
    <sortState ref="A59:I120">
      <sortCondition descending="1" ref="E1:E126"/>
    </sortState>
  </autoFilter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1"/>
  <sheetViews>
    <sheetView tabSelected="1" workbookViewId="0">
      <selection activeCell="F17" sqref="F17"/>
    </sheetView>
  </sheetViews>
  <sheetFormatPr baseColWidth="10" defaultRowHeight="15" x14ac:dyDescent="0.25"/>
  <cols>
    <col min="1" max="1" width="32.140625" customWidth="1"/>
    <col min="2" max="2" width="23.85546875" customWidth="1"/>
    <col min="3" max="3" width="7" customWidth="1"/>
    <col min="4" max="4" width="11.85546875" bestFit="1" customWidth="1"/>
    <col min="5" max="6" width="8.28515625" customWidth="1"/>
    <col min="7" max="7" width="15.28515625" bestFit="1" customWidth="1"/>
    <col min="8" max="8" width="10" customWidth="1"/>
    <col min="9" max="9" width="14.7109375" bestFit="1" customWidth="1"/>
    <col min="10" max="10" width="7.42578125" customWidth="1"/>
    <col min="11" max="11" width="9.42578125" customWidth="1"/>
    <col min="12" max="12" width="17.42578125" bestFit="1" customWidth="1"/>
    <col min="13" max="13" width="13.140625" bestFit="1" customWidth="1"/>
    <col min="14" max="14" width="12.5703125" bestFit="1" customWidth="1"/>
  </cols>
  <sheetData>
    <row r="3" spans="1:14" x14ac:dyDescent="0.25">
      <c r="A3" s="4" t="s">
        <v>173</v>
      </c>
      <c r="B3" s="4" t="s">
        <v>405</v>
      </c>
    </row>
    <row r="4" spans="1:14" x14ac:dyDescent="0.25">
      <c r="A4" s="4" t="s">
        <v>233</v>
      </c>
      <c r="B4" t="s">
        <v>34</v>
      </c>
      <c r="C4" t="s">
        <v>22</v>
      </c>
      <c r="D4" t="s">
        <v>29</v>
      </c>
      <c r="E4" t="s">
        <v>21</v>
      </c>
      <c r="F4" t="s">
        <v>273</v>
      </c>
      <c r="G4" t="s">
        <v>100</v>
      </c>
      <c r="H4" t="s">
        <v>31</v>
      </c>
      <c r="I4" t="s">
        <v>30</v>
      </c>
      <c r="J4" t="s">
        <v>122</v>
      </c>
      <c r="K4" t="s">
        <v>20</v>
      </c>
      <c r="L4" t="s">
        <v>401</v>
      </c>
      <c r="M4" t="s">
        <v>304</v>
      </c>
      <c r="N4" t="s">
        <v>234</v>
      </c>
    </row>
    <row r="5" spans="1:14" x14ac:dyDescent="0.25">
      <c r="A5" s="5" t="s">
        <v>8</v>
      </c>
      <c r="B5" s="6"/>
      <c r="C5" s="6">
        <v>100000</v>
      </c>
      <c r="D5" s="6">
        <v>50000</v>
      </c>
      <c r="E5" s="6"/>
      <c r="F5" s="6"/>
      <c r="G5" s="6"/>
      <c r="H5" s="6">
        <v>75000</v>
      </c>
      <c r="I5" s="6"/>
      <c r="J5" s="6"/>
      <c r="K5" s="6">
        <v>328700</v>
      </c>
      <c r="L5" s="6">
        <v>285450</v>
      </c>
      <c r="M5" s="6">
        <v>110000</v>
      </c>
      <c r="N5" s="6">
        <v>949150</v>
      </c>
    </row>
    <row r="6" spans="1:14" x14ac:dyDescent="0.25">
      <c r="A6" s="5" t="s">
        <v>11</v>
      </c>
      <c r="B6" s="6"/>
      <c r="C6" s="6"/>
      <c r="D6" s="6"/>
      <c r="E6" s="6"/>
      <c r="F6" s="6">
        <v>1000</v>
      </c>
      <c r="G6" s="6"/>
      <c r="H6" s="6"/>
      <c r="I6" s="6"/>
      <c r="J6" s="6"/>
      <c r="K6" s="6">
        <v>5350</v>
      </c>
      <c r="L6" s="6">
        <v>2000</v>
      </c>
      <c r="M6" s="6"/>
      <c r="N6" s="6">
        <v>8350</v>
      </c>
    </row>
    <row r="7" spans="1:14" x14ac:dyDescent="0.25">
      <c r="A7" s="5" t="s">
        <v>10</v>
      </c>
      <c r="B7" s="6"/>
      <c r="C7" s="6"/>
      <c r="D7" s="6"/>
      <c r="E7" s="6"/>
      <c r="F7" s="6"/>
      <c r="G7" s="6"/>
      <c r="H7" s="6">
        <v>860000</v>
      </c>
      <c r="I7" s="6"/>
      <c r="J7" s="6"/>
      <c r="K7" s="6">
        <v>20800</v>
      </c>
      <c r="L7" s="6">
        <v>27000</v>
      </c>
      <c r="M7" s="6">
        <v>11000</v>
      </c>
      <c r="N7" s="6">
        <v>918800</v>
      </c>
    </row>
    <row r="8" spans="1:14" x14ac:dyDescent="0.25">
      <c r="A8" s="5" t="s">
        <v>16</v>
      </c>
      <c r="B8" s="6"/>
      <c r="C8" s="6">
        <v>770000</v>
      </c>
      <c r="D8" s="6">
        <v>84000</v>
      </c>
      <c r="E8" s="6"/>
      <c r="F8" s="6"/>
      <c r="G8" s="6"/>
      <c r="H8" s="6"/>
      <c r="I8" s="6"/>
      <c r="J8" s="6"/>
      <c r="K8" s="6">
        <v>9300</v>
      </c>
      <c r="L8" s="6">
        <v>8000</v>
      </c>
      <c r="M8" s="6"/>
      <c r="N8" s="6">
        <v>871300</v>
      </c>
    </row>
    <row r="9" spans="1:14" x14ac:dyDescent="0.25">
      <c r="A9" s="5" t="s">
        <v>9</v>
      </c>
      <c r="B9" s="6">
        <v>3300</v>
      </c>
      <c r="C9" s="6"/>
      <c r="D9" s="6">
        <v>50000</v>
      </c>
      <c r="E9" s="6">
        <v>101000</v>
      </c>
      <c r="F9" s="6"/>
      <c r="G9" s="6">
        <v>36450</v>
      </c>
      <c r="H9" s="6"/>
      <c r="I9" s="6">
        <v>10900</v>
      </c>
      <c r="J9" s="6">
        <v>123000</v>
      </c>
      <c r="K9" s="6">
        <v>5600</v>
      </c>
      <c r="L9" s="6"/>
      <c r="M9" s="6"/>
      <c r="N9" s="6">
        <v>330250</v>
      </c>
    </row>
    <row r="10" spans="1:14" x14ac:dyDescent="0.25">
      <c r="A10" s="5" t="s">
        <v>238</v>
      </c>
      <c r="B10" s="6"/>
      <c r="C10" s="6"/>
      <c r="D10" s="6"/>
      <c r="E10" s="6"/>
      <c r="F10" s="6"/>
      <c r="G10" s="6"/>
      <c r="H10" s="6">
        <v>25800</v>
      </c>
      <c r="I10" s="6"/>
      <c r="J10" s="6"/>
      <c r="K10" s="6"/>
      <c r="L10" s="6"/>
      <c r="M10" s="6"/>
      <c r="N10" s="6">
        <v>25800</v>
      </c>
    </row>
    <row r="11" spans="1:14" x14ac:dyDescent="0.25">
      <c r="A11" s="5" t="s">
        <v>234</v>
      </c>
      <c r="B11" s="6">
        <v>3300</v>
      </c>
      <c r="C11" s="6">
        <v>870000</v>
      </c>
      <c r="D11" s="6">
        <v>184000</v>
      </c>
      <c r="E11" s="6">
        <v>101000</v>
      </c>
      <c r="F11" s="6">
        <v>1000</v>
      </c>
      <c r="G11" s="6">
        <v>36450</v>
      </c>
      <c r="H11" s="6">
        <v>960800</v>
      </c>
      <c r="I11" s="6">
        <v>10900</v>
      </c>
      <c r="J11" s="6">
        <v>123000</v>
      </c>
      <c r="K11" s="6">
        <v>369750</v>
      </c>
      <c r="L11" s="6">
        <v>322450</v>
      </c>
      <c r="M11" s="6">
        <v>121000</v>
      </c>
      <c r="N11" s="6">
        <v>3103650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4"/>
  <sheetViews>
    <sheetView workbookViewId="0">
      <selection activeCell="A7" sqref="A7"/>
    </sheetView>
  </sheetViews>
  <sheetFormatPr baseColWidth="10" defaultColWidth="11.5703125" defaultRowHeight="15" x14ac:dyDescent="0.25"/>
  <cols>
    <col min="1" max="1" width="12.5703125" bestFit="1" customWidth="1"/>
    <col min="2" max="2" width="30.5703125" bestFit="1" customWidth="1"/>
  </cols>
  <sheetData>
    <row r="3" spans="1:2" x14ac:dyDescent="0.25">
      <c r="A3" s="4" t="s">
        <v>228</v>
      </c>
      <c r="B3" t="s">
        <v>173</v>
      </c>
    </row>
    <row r="4" spans="1:2" x14ac:dyDescent="0.25">
      <c r="A4" s="5" t="s">
        <v>130</v>
      </c>
      <c r="B4" s="6">
        <v>58800</v>
      </c>
    </row>
    <row r="5" spans="1:2" x14ac:dyDescent="0.25">
      <c r="A5" s="5" t="s">
        <v>27</v>
      </c>
      <c r="B5" s="6">
        <v>864500</v>
      </c>
    </row>
    <row r="6" spans="1:2" x14ac:dyDescent="0.25">
      <c r="A6" s="5" t="s">
        <v>35</v>
      </c>
      <c r="B6" s="6">
        <v>3300</v>
      </c>
    </row>
    <row r="7" spans="1:2" x14ac:dyDescent="0.25">
      <c r="A7" s="5" t="s">
        <v>33</v>
      </c>
      <c r="B7" s="6">
        <v>151100</v>
      </c>
    </row>
    <row r="8" spans="1:2" x14ac:dyDescent="0.25">
      <c r="A8" s="5" t="s">
        <v>13</v>
      </c>
      <c r="B8" s="6">
        <v>343700</v>
      </c>
    </row>
    <row r="9" spans="1:2" x14ac:dyDescent="0.25">
      <c r="A9" s="5" t="s">
        <v>12</v>
      </c>
      <c r="B9" s="6">
        <v>178600</v>
      </c>
    </row>
    <row r="10" spans="1:2" x14ac:dyDescent="0.25">
      <c r="A10" s="5" t="s">
        <v>24</v>
      </c>
      <c r="B10" s="6">
        <v>275000</v>
      </c>
    </row>
    <row r="11" spans="1:2" x14ac:dyDescent="0.25">
      <c r="A11" s="5" t="s">
        <v>98</v>
      </c>
      <c r="B11" s="6">
        <v>856700</v>
      </c>
    </row>
    <row r="12" spans="1:2" x14ac:dyDescent="0.25">
      <c r="A12" s="5" t="s">
        <v>94</v>
      </c>
      <c r="B12" s="6">
        <v>101000</v>
      </c>
    </row>
    <row r="13" spans="1:2" x14ac:dyDescent="0.25">
      <c r="A13" s="5" t="s">
        <v>26</v>
      </c>
      <c r="B13" s="6">
        <v>110650</v>
      </c>
    </row>
    <row r="14" spans="1:2" x14ac:dyDescent="0.25">
      <c r="A14" s="5" t="s">
        <v>229</v>
      </c>
      <c r="B14" s="6">
        <v>2943350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4"/>
  <sheetViews>
    <sheetView workbookViewId="0">
      <selection activeCell="D8" sqref="D8"/>
    </sheetView>
  </sheetViews>
  <sheetFormatPr baseColWidth="10" defaultColWidth="11.5703125" defaultRowHeight="15" x14ac:dyDescent="0.25"/>
  <cols>
    <col min="1" max="1" width="30.5703125" bestFit="1" customWidth="1"/>
    <col min="2" max="2" width="15.5703125" bestFit="1" customWidth="1"/>
    <col min="3" max="3" width="11.28515625" bestFit="1" customWidth="1"/>
    <col min="4" max="4" width="7.7109375" bestFit="1" customWidth="1"/>
    <col min="5" max="5" width="14.28515625" bestFit="1" customWidth="1"/>
    <col min="6" max="6" width="9.28515625" bestFit="1" customWidth="1"/>
    <col min="7" max="7" width="13.5703125" bestFit="1" customWidth="1"/>
    <col min="8" max="8" width="7" bestFit="1" customWidth="1"/>
    <col min="9" max="9" width="9.140625" bestFit="1" customWidth="1"/>
    <col min="10" max="10" width="16.5703125" bestFit="1" customWidth="1"/>
    <col min="11" max="11" width="12.42578125" bestFit="1" customWidth="1"/>
    <col min="12" max="12" width="7" bestFit="1" customWidth="1"/>
    <col min="13" max="13" width="9.28515625" bestFit="1" customWidth="1"/>
    <col min="14" max="14" width="10.7109375" bestFit="1" customWidth="1"/>
  </cols>
  <sheetData>
    <row r="3" spans="1:14" x14ac:dyDescent="0.25">
      <c r="A3" s="4" t="s">
        <v>173</v>
      </c>
      <c r="B3" s="4" t="s">
        <v>230</v>
      </c>
    </row>
    <row r="4" spans="1:14" x14ac:dyDescent="0.25">
      <c r="A4" s="4" t="s">
        <v>228</v>
      </c>
      <c r="B4" t="s">
        <v>22</v>
      </c>
      <c r="C4" t="s">
        <v>29</v>
      </c>
      <c r="D4" t="s">
        <v>21</v>
      </c>
      <c r="E4" t="s">
        <v>100</v>
      </c>
      <c r="F4" t="s">
        <v>31</v>
      </c>
      <c r="G4" t="s">
        <v>30</v>
      </c>
      <c r="H4" t="s">
        <v>122</v>
      </c>
      <c r="I4" t="s">
        <v>20</v>
      </c>
      <c r="J4" t="s">
        <v>103</v>
      </c>
      <c r="K4" t="s">
        <v>104</v>
      </c>
      <c r="L4" t="s">
        <v>231</v>
      </c>
      <c r="M4" t="s">
        <v>34</v>
      </c>
      <c r="N4" t="s">
        <v>229</v>
      </c>
    </row>
    <row r="5" spans="1:14" x14ac:dyDescent="0.25">
      <c r="A5" s="5" t="s">
        <v>231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 t="s">
        <v>15</v>
      </c>
      <c r="B6" s="6">
        <v>870000</v>
      </c>
      <c r="C6" s="6">
        <v>112000</v>
      </c>
      <c r="D6" s="6">
        <v>101000</v>
      </c>
      <c r="E6" s="6">
        <v>60450</v>
      </c>
      <c r="F6" s="6">
        <v>860000</v>
      </c>
      <c r="G6" s="6">
        <v>10900</v>
      </c>
      <c r="H6" s="6">
        <v>148000</v>
      </c>
      <c r="I6" s="6">
        <v>338200</v>
      </c>
      <c r="J6" s="6">
        <v>295000</v>
      </c>
      <c r="K6" s="6">
        <v>144500</v>
      </c>
      <c r="L6" s="6"/>
      <c r="M6" s="6">
        <v>3300</v>
      </c>
      <c r="N6" s="6">
        <v>2943350</v>
      </c>
    </row>
    <row r="7" spans="1:14" x14ac:dyDescent="0.25">
      <c r="A7" s="16" t="s">
        <v>8</v>
      </c>
      <c r="B7" s="6">
        <v>100000</v>
      </c>
      <c r="C7" s="6">
        <v>50000</v>
      </c>
      <c r="D7" s="6"/>
      <c r="E7" s="6"/>
      <c r="F7" s="6"/>
      <c r="G7" s="6"/>
      <c r="H7" s="6"/>
      <c r="I7" s="6">
        <v>309100</v>
      </c>
      <c r="J7" s="6">
        <v>260000</v>
      </c>
      <c r="K7" s="6">
        <v>133500</v>
      </c>
      <c r="L7" s="6"/>
      <c r="M7" s="6"/>
      <c r="N7" s="6">
        <v>852600</v>
      </c>
    </row>
    <row r="8" spans="1:14" x14ac:dyDescent="0.25">
      <c r="A8" s="16" t="s">
        <v>11</v>
      </c>
      <c r="B8" s="6"/>
      <c r="C8" s="6"/>
      <c r="D8" s="6"/>
      <c r="E8" s="6"/>
      <c r="F8" s="6"/>
      <c r="G8" s="6"/>
      <c r="H8" s="6"/>
      <c r="I8" s="6">
        <v>1000</v>
      </c>
      <c r="J8" s="6"/>
      <c r="K8" s="6"/>
      <c r="L8" s="6"/>
      <c r="M8" s="6"/>
      <c r="N8" s="6">
        <v>1000</v>
      </c>
    </row>
    <row r="9" spans="1:14" x14ac:dyDescent="0.25">
      <c r="A9" s="16" t="s">
        <v>10</v>
      </c>
      <c r="B9" s="6"/>
      <c r="C9" s="6"/>
      <c r="D9" s="6"/>
      <c r="E9" s="6"/>
      <c r="F9" s="6">
        <v>800000</v>
      </c>
      <c r="G9" s="6"/>
      <c r="H9" s="6"/>
      <c r="I9" s="6">
        <v>19600</v>
      </c>
      <c r="J9" s="6">
        <v>27000</v>
      </c>
      <c r="K9" s="6">
        <v>11000</v>
      </c>
      <c r="L9" s="6"/>
      <c r="M9" s="6"/>
      <c r="N9" s="6">
        <v>857600</v>
      </c>
    </row>
    <row r="10" spans="1:14" x14ac:dyDescent="0.25">
      <c r="A10" s="16" t="s">
        <v>16</v>
      </c>
      <c r="B10" s="6">
        <v>770000</v>
      </c>
      <c r="C10" s="6">
        <v>12000</v>
      </c>
      <c r="D10" s="6"/>
      <c r="E10" s="6"/>
      <c r="F10" s="6"/>
      <c r="G10" s="6"/>
      <c r="H10" s="6"/>
      <c r="I10" s="6">
        <v>6700</v>
      </c>
      <c r="J10" s="6">
        <v>8000</v>
      </c>
      <c r="K10" s="6"/>
      <c r="L10" s="6"/>
      <c r="M10" s="6"/>
      <c r="N10" s="6">
        <v>796700</v>
      </c>
    </row>
    <row r="11" spans="1:14" x14ac:dyDescent="0.25">
      <c r="A11" s="16" t="s">
        <v>9</v>
      </c>
      <c r="B11" s="6"/>
      <c r="C11" s="6"/>
      <c r="D11" s="6">
        <v>101000</v>
      </c>
      <c r="E11" s="6">
        <v>60450</v>
      </c>
      <c r="F11" s="6"/>
      <c r="G11" s="6">
        <v>10900</v>
      </c>
      <c r="H11" s="6">
        <v>148000</v>
      </c>
      <c r="I11" s="6">
        <v>1800</v>
      </c>
      <c r="J11" s="6"/>
      <c r="K11" s="6"/>
      <c r="L11" s="6"/>
      <c r="M11" s="6">
        <v>3300</v>
      </c>
      <c r="N11" s="6">
        <v>325450</v>
      </c>
    </row>
    <row r="12" spans="1:14" x14ac:dyDescent="0.25">
      <c r="A12" s="16" t="s">
        <v>224</v>
      </c>
      <c r="B12" s="6"/>
      <c r="C12" s="6"/>
      <c r="D12" s="6"/>
      <c r="E12" s="6"/>
      <c r="F12" s="6">
        <v>60000</v>
      </c>
      <c r="G12" s="6"/>
      <c r="H12" s="6"/>
      <c r="I12" s="6"/>
      <c r="J12" s="6"/>
      <c r="K12" s="6"/>
      <c r="L12" s="6"/>
      <c r="M12" s="6"/>
      <c r="N12" s="6">
        <v>60000</v>
      </c>
    </row>
    <row r="13" spans="1:14" x14ac:dyDescent="0.25">
      <c r="A13" s="16" t="s">
        <v>225</v>
      </c>
      <c r="B13" s="6"/>
      <c r="C13" s="6">
        <v>50000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>
        <v>50000</v>
      </c>
    </row>
    <row r="14" spans="1:14" x14ac:dyDescent="0.25">
      <c r="A14" s="5" t="s">
        <v>229</v>
      </c>
      <c r="B14" s="6">
        <v>870000</v>
      </c>
      <c r="C14" s="6">
        <v>112000</v>
      </c>
      <c r="D14" s="6">
        <v>101000</v>
      </c>
      <c r="E14" s="6">
        <v>60450</v>
      </c>
      <c r="F14" s="6">
        <v>860000</v>
      </c>
      <c r="G14" s="6">
        <v>10900</v>
      </c>
      <c r="H14" s="6">
        <v>148000</v>
      </c>
      <c r="I14" s="6">
        <v>338200</v>
      </c>
      <c r="J14" s="6">
        <v>295000</v>
      </c>
      <c r="K14" s="6">
        <v>144500</v>
      </c>
      <c r="L14" s="6"/>
      <c r="M14" s="6">
        <v>3300</v>
      </c>
      <c r="N14" s="6">
        <v>2943350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5"/>
  <sheetViews>
    <sheetView workbookViewId="0">
      <selection activeCell="I18" sqref="I18"/>
    </sheetView>
  </sheetViews>
  <sheetFormatPr baseColWidth="10" defaultColWidth="8.85546875" defaultRowHeight="15" x14ac:dyDescent="0.25"/>
  <cols>
    <col min="1" max="1" width="12.5703125" customWidth="1"/>
    <col min="2" max="2" width="13.5703125" customWidth="1"/>
  </cols>
  <sheetData>
    <row r="3" spans="1:2" x14ac:dyDescent="0.25">
      <c r="A3" s="4" t="s">
        <v>228</v>
      </c>
      <c r="B3" t="s">
        <v>232</v>
      </c>
    </row>
    <row r="4" spans="1:2" x14ac:dyDescent="0.25">
      <c r="A4" s="5" t="s">
        <v>23</v>
      </c>
      <c r="B4" s="6">
        <v>58800</v>
      </c>
    </row>
    <row r="5" spans="1:2" x14ac:dyDescent="0.25">
      <c r="A5" s="5" t="s">
        <v>27</v>
      </c>
      <c r="B5" s="6">
        <v>864500</v>
      </c>
    </row>
    <row r="6" spans="1:2" x14ac:dyDescent="0.25">
      <c r="A6" s="5" t="s">
        <v>35</v>
      </c>
      <c r="B6" s="6"/>
    </row>
    <row r="7" spans="1:2" x14ac:dyDescent="0.25">
      <c r="A7" s="5" t="s">
        <v>33</v>
      </c>
      <c r="B7" s="6">
        <v>151100</v>
      </c>
    </row>
    <row r="8" spans="1:2" x14ac:dyDescent="0.25">
      <c r="A8" s="5" t="s">
        <v>13</v>
      </c>
      <c r="B8" s="6">
        <v>343700</v>
      </c>
    </row>
    <row r="9" spans="1:2" x14ac:dyDescent="0.25">
      <c r="A9" s="5" t="s">
        <v>12</v>
      </c>
      <c r="B9" s="6">
        <v>178600</v>
      </c>
    </row>
    <row r="10" spans="1:2" x14ac:dyDescent="0.25">
      <c r="A10" s="5" t="s">
        <v>24</v>
      </c>
      <c r="B10" s="6">
        <v>275000</v>
      </c>
    </row>
    <row r="11" spans="1:2" x14ac:dyDescent="0.25">
      <c r="A11" s="5" t="s">
        <v>28</v>
      </c>
      <c r="B11" s="6">
        <v>868700</v>
      </c>
    </row>
    <row r="12" spans="1:2" x14ac:dyDescent="0.25">
      <c r="A12" s="5" t="s">
        <v>94</v>
      </c>
      <c r="B12" s="6">
        <v>101000</v>
      </c>
    </row>
    <row r="13" spans="1:2" x14ac:dyDescent="0.25">
      <c r="A13" s="5" t="s">
        <v>26</v>
      </c>
      <c r="B13" s="6">
        <v>110650</v>
      </c>
    </row>
    <row r="14" spans="1:2" x14ac:dyDescent="0.25">
      <c r="A14" s="5" t="s">
        <v>231</v>
      </c>
      <c r="B14" s="6">
        <v>2952050</v>
      </c>
    </row>
    <row r="15" spans="1:2" x14ac:dyDescent="0.25">
      <c r="A15" s="5" t="s">
        <v>229</v>
      </c>
      <c r="B15" s="6">
        <v>5904100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6"/>
  <sheetViews>
    <sheetView topLeftCell="B335" workbookViewId="0">
      <selection activeCell="C360" sqref="C360"/>
    </sheetView>
  </sheetViews>
  <sheetFormatPr baseColWidth="10" defaultColWidth="11.42578125" defaultRowHeight="15" x14ac:dyDescent="0.25"/>
  <cols>
    <col min="1" max="1" width="11.85546875" style="10" customWidth="1"/>
    <col min="2" max="2" width="22.140625" style="10" customWidth="1"/>
    <col min="3" max="3" width="31.28515625" style="10" customWidth="1"/>
    <col min="4" max="4" width="16.140625" style="10" customWidth="1"/>
    <col min="5" max="5" width="19" style="10" customWidth="1"/>
    <col min="6" max="6" width="18.42578125" style="10" customWidth="1"/>
    <col min="7" max="7" width="12.28515625" style="10" customWidth="1"/>
    <col min="8" max="8" width="14.7109375" style="10" customWidth="1"/>
    <col min="9" max="9" width="11.42578125" style="10"/>
    <col min="10" max="10" width="17" style="10" customWidth="1"/>
    <col min="11" max="16384" width="11.42578125" style="10"/>
  </cols>
  <sheetData>
    <row r="1" spans="1:14" s="37" customFormat="1" ht="26.25" x14ac:dyDescent="0.25">
      <c r="A1" s="38" t="s">
        <v>0</v>
      </c>
      <c r="B1" s="39" t="s">
        <v>284</v>
      </c>
      <c r="C1" s="39" t="s">
        <v>285</v>
      </c>
      <c r="D1" s="39" t="s">
        <v>286</v>
      </c>
      <c r="E1" s="40" t="s">
        <v>287</v>
      </c>
      <c r="F1" s="41" t="s">
        <v>288</v>
      </c>
      <c r="G1" s="42" t="s">
        <v>289</v>
      </c>
      <c r="H1" s="40" t="s">
        <v>290</v>
      </c>
      <c r="I1" s="41" t="s">
        <v>291</v>
      </c>
      <c r="J1" s="41" t="s">
        <v>292</v>
      </c>
      <c r="K1" s="41" t="s">
        <v>293</v>
      </c>
      <c r="L1" s="39" t="s">
        <v>294</v>
      </c>
      <c r="M1" s="43" t="s">
        <v>295</v>
      </c>
      <c r="N1" s="44"/>
    </row>
    <row r="2" spans="1:14" s="37" customFormat="1" x14ac:dyDescent="0.25">
      <c r="A2" s="45">
        <v>43108</v>
      </c>
      <c r="B2" s="46" t="s">
        <v>296</v>
      </c>
      <c r="C2" s="47" t="s">
        <v>21</v>
      </c>
      <c r="D2" s="46" t="s">
        <v>9</v>
      </c>
      <c r="E2" s="48">
        <v>101000</v>
      </c>
      <c r="F2" s="49">
        <v>153.97350740978447</v>
      </c>
      <c r="G2" s="49">
        <v>180.7056466041652</v>
      </c>
      <c r="H2" s="50">
        <v>558.91999999999996</v>
      </c>
      <c r="I2" s="46" t="s">
        <v>18</v>
      </c>
      <c r="J2" s="51" t="s">
        <v>297</v>
      </c>
      <c r="K2" s="52" t="s">
        <v>298</v>
      </c>
      <c r="L2" s="53" t="s">
        <v>299</v>
      </c>
      <c r="M2" s="44" t="s">
        <v>300</v>
      </c>
      <c r="N2" s="54">
        <v>0.85206804714333395</v>
      </c>
    </row>
    <row r="3" spans="1:14" s="37" customFormat="1" x14ac:dyDescent="0.25">
      <c r="A3" s="45">
        <v>43108</v>
      </c>
      <c r="B3" s="46" t="s">
        <v>301</v>
      </c>
      <c r="C3" s="47" t="s">
        <v>20</v>
      </c>
      <c r="D3" s="46" t="s">
        <v>9</v>
      </c>
      <c r="E3" s="48">
        <v>800</v>
      </c>
      <c r="F3" s="49">
        <v>1.2195921378992831</v>
      </c>
      <c r="G3" s="49">
        <v>1.4313318542904174</v>
      </c>
      <c r="H3" s="50">
        <v>558.91999999999996</v>
      </c>
      <c r="I3" s="46" t="s">
        <v>18</v>
      </c>
      <c r="J3" s="51" t="s">
        <v>297</v>
      </c>
      <c r="K3" s="52" t="s">
        <v>302</v>
      </c>
      <c r="L3" s="53" t="s">
        <v>299</v>
      </c>
      <c r="M3" s="44" t="s">
        <v>300</v>
      </c>
      <c r="N3" s="54">
        <v>0.85206804714333406</v>
      </c>
    </row>
    <row r="4" spans="1:14" s="37" customFormat="1" x14ac:dyDescent="0.25">
      <c r="A4" s="45">
        <v>43108</v>
      </c>
      <c r="B4" s="46" t="s">
        <v>303</v>
      </c>
      <c r="C4" s="55" t="s">
        <v>304</v>
      </c>
      <c r="D4" s="47" t="s">
        <v>305</v>
      </c>
      <c r="E4" s="48">
        <v>5000</v>
      </c>
      <c r="F4" s="49">
        <v>7.6224508618705187</v>
      </c>
      <c r="G4" s="49">
        <v>8.9458240893151082</v>
      </c>
      <c r="H4" s="50">
        <v>558.91999999999996</v>
      </c>
      <c r="I4" s="46" t="s">
        <v>13</v>
      </c>
      <c r="J4" s="51" t="s">
        <v>297</v>
      </c>
      <c r="K4" s="52" t="s">
        <v>306</v>
      </c>
      <c r="L4" s="53" t="s">
        <v>299</v>
      </c>
      <c r="M4" s="44" t="s">
        <v>300</v>
      </c>
      <c r="N4" s="54">
        <v>0.85206804714333406</v>
      </c>
    </row>
    <row r="5" spans="1:14" s="37" customFormat="1" x14ac:dyDescent="0.25">
      <c r="A5" s="45">
        <v>43108</v>
      </c>
      <c r="B5" s="46" t="s">
        <v>307</v>
      </c>
      <c r="C5" s="55" t="s">
        <v>31</v>
      </c>
      <c r="D5" s="47" t="s">
        <v>305</v>
      </c>
      <c r="E5" s="48">
        <v>50000</v>
      </c>
      <c r="F5" s="49">
        <v>76.224508618705187</v>
      </c>
      <c r="G5" s="49">
        <v>89.458240893151086</v>
      </c>
      <c r="H5" s="50">
        <v>558.91999999999996</v>
      </c>
      <c r="I5" s="46" t="s">
        <v>24</v>
      </c>
      <c r="J5" s="51" t="s">
        <v>297</v>
      </c>
      <c r="K5" s="52" t="s">
        <v>308</v>
      </c>
      <c r="L5" s="53" t="s">
        <v>299</v>
      </c>
      <c r="M5" s="44" t="s">
        <v>300</v>
      </c>
      <c r="N5" s="54">
        <v>0.85206804714333395</v>
      </c>
    </row>
    <row r="6" spans="1:14" s="37" customFormat="1" x14ac:dyDescent="0.25">
      <c r="A6" s="45">
        <v>43108</v>
      </c>
      <c r="B6" s="46" t="s">
        <v>309</v>
      </c>
      <c r="C6" s="55" t="s">
        <v>32</v>
      </c>
      <c r="D6" s="47" t="s">
        <v>305</v>
      </c>
      <c r="E6" s="48">
        <v>3000</v>
      </c>
      <c r="F6" s="49">
        <v>4.5734705171223116</v>
      </c>
      <c r="G6" s="49">
        <v>5.3674944535890647</v>
      </c>
      <c r="H6" s="50">
        <v>558.91999999999996</v>
      </c>
      <c r="I6" s="46" t="s">
        <v>19</v>
      </c>
      <c r="J6" s="51" t="s">
        <v>297</v>
      </c>
      <c r="K6" s="52" t="s">
        <v>310</v>
      </c>
      <c r="L6" s="53" t="s">
        <v>299</v>
      </c>
      <c r="M6" s="44" t="s">
        <v>300</v>
      </c>
      <c r="N6" s="54">
        <v>0.85206804714333406</v>
      </c>
    </row>
    <row r="7" spans="1:14" s="37" customFormat="1" x14ac:dyDescent="0.25">
      <c r="A7" s="45">
        <v>43108</v>
      </c>
      <c r="B7" s="46" t="s">
        <v>311</v>
      </c>
      <c r="C7" s="55" t="s">
        <v>32</v>
      </c>
      <c r="D7" s="56" t="s">
        <v>10</v>
      </c>
      <c r="E7" s="48">
        <v>2000</v>
      </c>
      <c r="F7" s="49">
        <v>3.0489803447482076</v>
      </c>
      <c r="G7" s="49">
        <v>3.5783296357260435</v>
      </c>
      <c r="H7" s="50">
        <v>558.91999999999996</v>
      </c>
      <c r="I7" s="46" t="s">
        <v>19</v>
      </c>
      <c r="J7" s="51" t="s">
        <v>297</v>
      </c>
      <c r="K7" s="52" t="s">
        <v>310</v>
      </c>
      <c r="L7" s="53" t="s">
        <v>299</v>
      </c>
      <c r="M7" s="44" t="s">
        <v>300</v>
      </c>
      <c r="N7" s="54">
        <v>0.85206804714333395</v>
      </c>
    </row>
    <row r="8" spans="1:14" s="37" customFormat="1" x14ac:dyDescent="0.25">
      <c r="A8" s="45">
        <v>43108</v>
      </c>
      <c r="B8" s="46" t="s">
        <v>312</v>
      </c>
      <c r="C8" s="55" t="s">
        <v>32</v>
      </c>
      <c r="D8" s="46" t="s">
        <v>9</v>
      </c>
      <c r="E8" s="48">
        <v>3000</v>
      </c>
      <c r="F8" s="49">
        <v>4.5734705171223116</v>
      </c>
      <c r="G8" s="49">
        <v>5.3674944535890647</v>
      </c>
      <c r="H8" s="50">
        <v>558.91999999999996</v>
      </c>
      <c r="I8" s="46" t="s">
        <v>19</v>
      </c>
      <c r="J8" s="51" t="s">
        <v>297</v>
      </c>
      <c r="K8" s="52" t="s">
        <v>310</v>
      </c>
      <c r="L8" s="53" t="s">
        <v>299</v>
      </c>
      <c r="M8" s="44" t="s">
        <v>300</v>
      </c>
      <c r="N8" s="54">
        <v>0.85206804714333406</v>
      </c>
    </row>
    <row r="9" spans="1:14" x14ac:dyDescent="0.25">
      <c r="A9" s="45">
        <v>43108</v>
      </c>
      <c r="B9" s="46" t="s">
        <v>313</v>
      </c>
      <c r="C9" s="55" t="s">
        <v>32</v>
      </c>
      <c r="D9" s="47" t="s">
        <v>11</v>
      </c>
      <c r="E9" s="48">
        <v>3000</v>
      </c>
      <c r="F9" s="49">
        <v>4.5734705171223116</v>
      </c>
      <c r="G9" s="49">
        <v>5.3674944535890647</v>
      </c>
      <c r="H9" s="50">
        <v>558.91999999999996</v>
      </c>
      <c r="I9" s="46" t="s">
        <v>19</v>
      </c>
      <c r="J9" s="51" t="s">
        <v>297</v>
      </c>
      <c r="K9" s="52" t="s">
        <v>310</v>
      </c>
      <c r="L9" s="53" t="s">
        <v>299</v>
      </c>
      <c r="M9" s="44" t="s">
        <v>300</v>
      </c>
      <c r="N9" s="54">
        <v>0.85206804714333406</v>
      </c>
    </row>
    <row r="10" spans="1:14" x14ac:dyDescent="0.25">
      <c r="A10" s="45">
        <v>43108</v>
      </c>
      <c r="B10" s="46" t="s">
        <v>314</v>
      </c>
      <c r="C10" s="55" t="s">
        <v>32</v>
      </c>
      <c r="D10" s="47" t="s">
        <v>305</v>
      </c>
      <c r="E10" s="48">
        <v>3000</v>
      </c>
      <c r="F10" s="49">
        <v>4.5734705171223116</v>
      </c>
      <c r="G10" s="49">
        <v>5.3674944535890647</v>
      </c>
      <c r="H10" s="50">
        <v>558.91999999999996</v>
      </c>
      <c r="I10" s="46" t="s">
        <v>19</v>
      </c>
      <c r="J10" s="51" t="s">
        <v>297</v>
      </c>
      <c r="K10" s="52" t="s">
        <v>310</v>
      </c>
      <c r="L10" s="53" t="s">
        <v>299</v>
      </c>
      <c r="M10" s="44" t="s">
        <v>300</v>
      </c>
      <c r="N10" s="54">
        <v>0.85206804714333406</v>
      </c>
    </row>
    <row r="11" spans="1:14" x14ac:dyDescent="0.25">
      <c r="A11" s="45">
        <v>43108</v>
      </c>
      <c r="B11" s="46" t="s">
        <v>315</v>
      </c>
      <c r="C11" s="55" t="s">
        <v>32</v>
      </c>
      <c r="D11" s="47" t="s">
        <v>305</v>
      </c>
      <c r="E11" s="48">
        <v>3000</v>
      </c>
      <c r="F11" s="49">
        <v>4.5734705171223116</v>
      </c>
      <c r="G11" s="49">
        <v>5.3674944535890647</v>
      </c>
      <c r="H11" s="50">
        <v>558.91999999999996</v>
      </c>
      <c r="I11" s="46" t="s">
        <v>19</v>
      </c>
      <c r="J11" s="51" t="s">
        <v>297</v>
      </c>
      <c r="K11" s="52" t="s">
        <v>310</v>
      </c>
      <c r="L11" s="53" t="s">
        <v>299</v>
      </c>
      <c r="M11" s="44" t="s">
        <v>300</v>
      </c>
      <c r="N11" s="54">
        <v>0.85206804714333406</v>
      </c>
    </row>
    <row r="12" spans="1:14" x14ac:dyDescent="0.25">
      <c r="A12" s="45">
        <v>43109</v>
      </c>
      <c r="B12" s="46" t="s">
        <v>316</v>
      </c>
      <c r="C12" s="47" t="s">
        <v>30</v>
      </c>
      <c r="D12" s="46" t="s">
        <v>9</v>
      </c>
      <c r="E12" s="48">
        <v>22970</v>
      </c>
      <c r="F12" s="49">
        <v>35.017539259433164</v>
      </c>
      <c r="G12" s="49">
        <v>41.097115866313608</v>
      </c>
      <c r="H12" s="50">
        <v>558.91999999999996</v>
      </c>
      <c r="I12" s="46" t="s">
        <v>18</v>
      </c>
      <c r="J12" s="51" t="s">
        <v>297</v>
      </c>
      <c r="K12" s="52" t="s">
        <v>317</v>
      </c>
      <c r="L12" s="53" t="s">
        <v>299</v>
      </c>
      <c r="M12" s="44" t="s">
        <v>300</v>
      </c>
      <c r="N12" s="54">
        <v>0.85206804714333406</v>
      </c>
    </row>
    <row r="13" spans="1:14" x14ac:dyDescent="0.25">
      <c r="A13" s="45">
        <v>43109</v>
      </c>
      <c r="B13" s="46" t="s">
        <v>318</v>
      </c>
      <c r="C13" s="47" t="s">
        <v>20</v>
      </c>
      <c r="D13" s="46" t="s">
        <v>9</v>
      </c>
      <c r="E13" s="48">
        <v>300</v>
      </c>
      <c r="F13" s="49">
        <v>0.45734705171223117</v>
      </c>
      <c r="G13" s="49">
        <v>0.53674944535890645</v>
      </c>
      <c r="H13" s="50">
        <v>558.91999999999996</v>
      </c>
      <c r="I13" s="46" t="s">
        <v>18</v>
      </c>
      <c r="J13" s="51" t="s">
        <v>297</v>
      </c>
      <c r="K13" s="52" t="s">
        <v>302</v>
      </c>
      <c r="L13" s="53" t="s">
        <v>299</v>
      </c>
      <c r="M13" s="44" t="s">
        <v>300</v>
      </c>
      <c r="N13" s="54">
        <v>0.85206804714333417</v>
      </c>
    </row>
    <row r="14" spans="1:14" x14ac:dyDescent="0.25">
      <c r="A14" s="45">
        <v>43109</v>
      </c>
      <c r="B14" s="46" t="s">
        <v>319</v>
      </c>
      <c r="C14" s="47" t="s">
        <v>30</v>
      </c>
      <c r="D14" s="46" t="s">
        <v>9</v>
      </c>
      <c r="E14" s="48">
        <v>200000</v>
      </c>
      <c r="F14" s="49">
        <v>304.89803447482075</v>
      </c>
      <c r="G14" s="49">
        <v>357.83296357260434</v>
      </c>
      <c r="H14" s="50">
        <v>558.91999999999996</v>
      </c>
      <c r="I14" s="46" t="s">
        <v>18</v>
      </c>
      <c r="J14" s="51" t="s">
        <v>297</v>
      </c>
      <c r="K14" s="52" t="s">
        <v>320</v>
      </c>
      <c r="L14" s="53" t="s">
        <v>299</v>
      </c>
      <c r="M14" s="44" t="s">
        <v>300</v>
      </c>
      <c r="N14" s="54">
        <v>0.85206804714333395</v>
      </c>
    </row>
    <row r="15" spans="1:14" x14ac:dyDescent="0.25">
      <c r="A15" s="45">
        <v>43109</v>
      </c>
      <c r="B15" s="46" t="s">
        <v>321</v>
      </c>
      <c r="C15" s="47" t="s">
        <v>20</v>
      </c>
      <c r="D15" s="46" t="s">
        <v>9</v>
      </c>
      <c r="E15" s="48">
        <v>800</v>
      </c>
      <c r="F15" s="49">
        <v>1.2195921378992831</v>
      </c>
      <c r="G15" s="49">
        <v>1.4313318542904174</v>
      </c>
      <c r="H15" s="50">
        <v>558.91999999999996</v>
      </c>
      <c r="I15" s="46" t="s">
        <v>18</v>
      </c>
      <c r="J15" s="51" t="s">
        <v>297</v>
      </c>
      <c r="K15" s="52" t="s">
        <v>302</v>
      </c>
      <c r="L15" s="53" t="s">
        <v>299</v>
      </c>
      <c r="M15" s="44" t="s">
        <v>300</v>
      </c>
      <c r="N15" s="54">
        <v>0.85206804714333406</v>
      </c>
    </row>
    <row r="16" spans="1:14" x14ac:dyDescent="0.25">
      <c r="A16" s="45">
        <v>43109</v>
      </c>
      <c r="B16" s="46" t="s">
        <v>322</v>
      </c>
      <c r="C16" s="55" t="s">
        <v>323</v>
      </c>
      <c r="D16" s="46" t="s">
        <v>9</v>
      </c>
      <c r="E16" s="48">
        <v>211100</v>
      </c>
      <c r="F16" s="49">
        <v>321.81987538817333</v>
      </c>
      <c r="G16" s="49">
        <v>377.69269305088386</v>
      </c>
      <c r="H16" s="50">
        <v>558.91999999999996</v>
      </c>
      <c r="I16" s="46" t="s">
        <v>18</v>
      </c>
      <c r="J16" s="51" t="s">
        <v>297</v>
      </c>
      <c r="K16" s="52" t="s">
        <v>324</v>
      </c>
      <c r="L16" s="53" t="s">
        <v>299</v>
      </c>
      <c r="M16" s="44" t="s">
        <v>300</v>
      </c>
      <c r="N16" s="54">
        <v>0.85206804714333406</v>
      </c>
    </row>
    <row r="17" spans="1:14" x14ac:dyDescent="0.25">
      <c r="A17" s="45">
        <v>43109</v>
      </c>
      <c r="B17" s="46" t="s">
        <v>325</v>
      </c>
      <c r="C17" s="47" t="s">
        <v>20</v>
      </c>
      <c r="D17" s="46" t="s">
        <v>9</v>
      </c>
      <c r="E17" s="48">
        <v>1000</v>
      </c>
      <c r="F17" s="49">
        <v>1.5244901723741038</v>
      </c>
      <c r="G17" s="49">
        <v>1.7891648178630217</v>
      </c>
      <c r="H17" s="50">
        <v>558.91999999999996</v>
      </c>
      <c r="I17" s="46" t="s">
        <v>18</v>
      </c>
      <c r="J17" s="51" t="s">
        <v>297</v>
      </c>
      <c r="K17" s="52" t="s">
        <v>302</v>
      </c>
      <c r="L17" s="53" t="s">
        <v>299</v>
      </c>
      <c r="M17" s="44" t="s">
        <v>300</v>
      </c>
      <c r="N17" s="54">
        <v>0.85206804714333395</v>
      </c>
    </row>
    <row r="18" spans="1:14" x14ac:dyDescent="0.25">
      <c r="A18" s="45">
        <v>43109</v>
      </c>
      <c r="B18" s="46" t="s">
        <v>326</v>
      </c>
      <c r="C18" s="57" t="s">
        <v>327</v>
      </c>
      <c r="D18" s="47" t="s">
        <v>305</v>
      </c>
      <c r="E18" s="48">
        <v>37000</v>
      </c>
      <c r="F18" s="49">
        <v>56.40613637784184</v>
      </c>
      <c r="G18" s="49">
        <v>66.199098260931805</v>
      </c>
      <c r="H18" s="50">
        <v>558.91999999999996</v>
      </c>
      <c r="I18" s="46" t="s">
        <v>12</v>
      </c>
      <c r="J18" s="51" t="s">
        <v>297</v>
      </c>
      <c r="K18" s="52" t="s">
        <v>328</v>
      </c>
      <c r="L18" s="53" t="s">
        <v>299</v>
      </c>
      <c r="M18" s="44" t="s">
        <v>300</v>
      </c>
      <c r="N18" s="54">
        <v>0.85206804714333395</v>
      </c>
    </row>
    <row r="19" spans="1:14" x14ac:dyDescent="0.25">
      <c r="A19" s="45">
        <v>43109</v>
      </c>
      <c r="B19" s="46" t="s">
        <v>329</v>
      </c>
      <c r="C19" s="47" t="s">
        <v>330</v>
      </c>
      <c r="D19" s="46" t="s">
        <v>9</v>
      </c>
      <c r="E19" s="48">
        <v>3000</v>
      </c>
      <c r="F19" s="49">
        <v>4.5734705171223116</v>
      </c>
      <c r="G19" s="49">
        <v>5.3674944535890647</v>
      </c>
      <c r="H19" s="50">
        <v>558.91999999999996</v>
      </c>
      <c r="I19" s="46" t="s">
        <v>18</v>
      </c>
      <c r="J19" s="51" t="s">
        <v>297</v>
      </c>
      <c r="K19" s="52" t="s">
        <v>331</v>
      </c>
      <c r="L19" s="53" t="s">
        <v>299</v>
      </c>
      <c r="M19" s="44" t="s">
        <v>300</v>
      </c>
      <c r="N19" s="54">
        <v>0.85206804714333406</v>
      </c>
    </row>
    <row r="20" spans="1:14" x14ac:dyDescent="0.25">
      <c r="A20" s="45">
        <v>43109</v>
      </c>
      <c r="B20" s="46" t="s">
        <v>175</v>
      </c>
      <c r="C20" s="47" t="s">
        <v>30</v>
      </c>
      <c r="D20" s="46" t="s">
        <v>9</v>
      </c>
      <c r="E20" s="48">
        <v>29985</v>
      </c>
      <c r="F20" s="49">
        <v>45.711837818637505</v>
      </c>
      <c r="G20" s="49">
        <v>53.648107063622703</v>
      </c>
      <c r="H20" s="50">
        <v>558.91999999999996</v>
      </c>
      <c r="I20" s="46" t="s">
        <v>18</v>
      </c>
      <c r="J20" s="51" t="s">
        <v>297</v>
      </c>
      <c r="K20" s="52" t="s">
        <v>332</v>
      </c>
      <c r="L20" s="53" t="s">
        <v>299</v>
      </c>
      <c r="M20" s="44" t="s">
        <v>300</v>
      </c>
      <c r="N20" s="54">
        <v>0.85206804714333406</v>
      </c>
    </row>
    <row r="21" spans="1:14" x14ac:dyDescent="0.25">
      <c r="A21" s="45">
        <v>43109</v>
      </c>
      <c r="B21" s="46" t="s">
        <v>176</v>
      </c>
      <c r="C21" s="47" t="s">
        <v>20</v>
      </c>
      <c r="D21" s="46" t="s">
        <v>9</v>
      </c>
      <c r="E21" s="48">
        <v>300</v>
      </c>
      <c r="F21" s="49">
        <v>0.45734705171223117</v>
      </c>
      <c r="G21" s="49">
        <v>0.53674944535890645</v>
      </c>
      <c r="H21" s="50">
        <v>558.91999999999996</v>
      </c>
      <c r="I21" s="46" t="s">
        <v>18</v>
      </c>
      <c r="J21" s="51" t="s">
        <v>297</v>
      </c>
      <c r="K21" s="52" t="s">
        <v>302</v>
      </c>
      <c r="L21" s="53" t="s">
        <v>299</v>
      </c>
      <c r="M21" s="44" t="s">
        <v>300</v>
      </c>
      <c r="N21" s="54">
        <v>0.85206804714333417</v>
      </c>
    </row>
    <row r="22" spans="1:14" x14ac:dyDescent="0.25">
      <c r="A22" s="45">
        <v>43109</v>
      </c>
      <c r="B22" s="46" t="s">
        <v>177</v>
      </c>
      <c r="C22" s="47" t="s">
        <v>330</v>
      </c>
      <c r="D22" s="46" t="s">
        <v>9</v>
      </c>
      <c r="E22" s="48">
        <v>85000</v>
      </c>
      <c r="F22" s="49">
        <v>129.58166465179883</v>
      </c>
      <c r="G22" s="49">
        <v>152.07900951835686</v>
      </c>
      <c r="H22" s="50">
        <v>558.91999999999996</v>
      </c>
      <c r="I22" s="46" t="s">
        <v>18</v>
      </c>
      <c r="J22" s="51" t="s">
        <v>297</v>
      </c>
      <c r="K22" s="52" t="s">
        <v>333</v>
      </c>
      <c r="L22" s="53" t="s">
        <v>299</v>
      </c>
      <c r="M22" s="44" t="s">
        <v>300</v>
      </c>
      <c r="N22" s="54">
        <v>0.85206804714333406</v>
      </c>
    </row>
    <row r="23" spans="1:14" x14ac:dyDescent="0.25">
      <c r="A23" s="45">
        <v>43109</v>
      </c>
      <c r="B23" s="46" t="s">
        <v>178</v>
      </c>
      <c r="C23" s="47" t="s">
        <v>20</v>
      </c>
      <c r="D23" s="46" t="s">
        <v>9</v>
      </c>
      <c r="E23" s="48">
        <v>1000</v>
      </c>
      <c r="F23" s="49">
        <v>1.5244901723741038</v>
      </c>
      <c r="G23" s="49">
        <v>1.7891648178630217</v>
      </c>
      <c r="H23" s="50">
        <v>558.91999999999996</v>
      </c>
      <c r="I23" s="46" t="s">
        <v>18</v>
      </c>
      <c r="J23" s="51" t="s">
        <v>297</v>
      </c>
      <c r="K23" s="52" t="s">
        <v>302</v>
      </c>
      <c r="L23" s="53" t="s">
        <v>299</v>
      </c>
      <c r="M23" s="44" t="s">
        <v>300</v>
      </c>
      <c r="N23" s="54">
        <v>0.85206804714333395</v>
      </c>
    </row>
    <row r="24" spans="1:14" x14ac:dyDescent="0.25">
      <c r="A24" s="45">
        <v>43109</v>
      </c>
      <c r="B24" s="46" t="s">
        <v>179</v>
      </c>
      <c r="C24" s="47" t="s">
        <v>20</v>
      </c>
      <c r="D24" s="47" t="s">
        <v>305</v>
      </c>
      <c r="E24" s="48">
        <v>3000</v>
      </c>
      <c r="F24" s="49">
        <v>4.5734705171223116</v>
      </c>
      <c r="G24" s="49">
        <v>5.3674944535890647</v>
      </c>
      <c r="H24" s="50">
        <v>558.91999999999996</v>
      </c>
      <c r="I24" s="46" t="s">
        <v>33</v>
      </c>
      <c r="J24" s="51" t="s">
        <v>297</v>
      </c>
      <c r="K24" s="52" t="s">
        <v>334</v>
      </c>
      <c r="L24" s="53" t="s">
        <v>299</v>
      </c>
      <c r="M24" s="44" t="s">
        <v>300</v>
      </c>
      <c r="N24" s="54">
        <v>0.85206804714333406</v>
      </c>
    </row>
    <row r="25" spans="1:14" x14ac:dyDescent="0.25">
      <c r="A25" s="45">
        <v>43110</v>
      </c>
      <c r="B25" s="46" t="s">
        <v>335</v>
      </c>
      <c r="C25" s="55" t="s">
        <v>32</v>
      </c>
      <c r="D25" s="47" t="s">
        <v>305</v>
      </c>
      <c r="E25" s="48">
        <v>2000</v>
      </c>
      <c r="F25" s="49">
        <v>3.0489803447482076</v>
      </c>
      <c r="G25" s="49">
        <v>3.5783296357260435</v>
      </c>
      <c r="H25" s="50">
        <v>558.91999999999996</v>
      </c>
      <c r="I25" s="46" t="s">
        <v>19</v>
      </c>
      <c r="J25" s="51" t="s">
        <v>297</v>
      </c>
      <c r="K25" s="52" t="s">
        <v>336</v>
      </c>
      <c r="L25" s="53" t="s">
        <v>299</v>
      </c>
      <c r="M25" s="44" t="s">
        <v>300</v>
      </c>
      <c r="N25" s="54">
        <v>0.85206804714333395</v>
      </c>
    </row>
    <row r="26" spans="1:14" x14ac:dyDescent="0.25">
      <c r="A26" s="45">
        <v>43110</v>
      </c>
      <c r="B26" s="46" t="s">
        <v>337</v>
      </c>
      <c r="C26" s="55" t="s">
        <v>32</v>
      </c>
      <c r="D26" s="47" t="s">
        <v>305</v>
      </c>
      <c r="E26" s="48">
        <v>2000</v>
      </c>
      <c r="F26" s="49">
        <v>3.0489803447482076</v>
      </c>
      <c r="G26" s="49">
        <v>3.5783296357260435</v>
      </c>
      <c r="H26" s="50">
        <v>558.91999999999996</v>
      </c>
      <c r="I26" s="46" t="s">
        <v>19</v>
      </c>
      <c r="J26" s="51" t="s">
        <v>297</v>
      </c>
      <c r="K26" s="52" t="s">
        <v>336</v>
      </c>
      <c r="L26" s="53" t="s">
        <v>299</v>
      </c>
      <c r="M26" s="44" t="s">
        <v>300</v>
      </c>
      <c r="N26" s="54">
        <v>0.85206804714333395</v>
      </c>
    </row>
    <row r="27" spans="1:14" x14ac:dyDescent="0.25">
      <c r="A27" s="45">
        <v>43110</v>
      </c>
      <c r="B27" s="46" t="s">
        <v>338</v>
      </c>
      <c r="C27" s="55" t="s">
        <v>32</v>
      </c>
      <c r="D27" s="47" t="s">
        <v>305</v>
      </c>
      <c r="E27" s="48">
        <v>2000</v>
      </c>
      <c r="F27" s="49">
        <v>3.0489803447482076</v>
      </c>
      <c r="G27" s="49">
        <v>3.5783296357260435</v>
      </c>
      <c r="H27" s="50">
        <v>558.91999999999996</v>
      </c>
      <c r="I27" s="46" t="s">
        <v>19</v>
      </c>
      <c r="J27" s="51" t="s">
        <v>297</v>
      </c>
      <c r="K27" s="52" t="s">
        <v>336</v>
      </c>
      <c r="L27" s="53" t="s">
        <v>299</v>
      </c>
      <c r="M27" s="44" t="s">
        <v>300</v>
      </c>
      <c r="N27" s="54">
        <v>0.85206804714333395</v>
      </c>
    </row>
    <row r="28" spans="1:14" x14ac:dyDescent="0.25">
      <c r="A28" s="45">
        <v>43110</v>
      </c>
      <c r="B28" s="46" t="s">
        <v>339</v>
      </c>
      <c r="C28" s="55" t="s">
        <v>32</v>
      </c>
      <c r="D28" s="47" t="s">
        <v>305</v>
      </c>
      <c r="E28" s="48">
        <v>2000</v>
      </c>
      <c r="F28" s="49">
        <v>3.0489803447482076</v>
      </c>
      <c r="G28" s="49">
        <v>3.5783296357260435</v>
      </c>
      <c r="H28" s="50">
        <v>558.91999999999996</v>
      </c>
      <c r="I28" s="46" t="s">
        <v>19</v>
      </c>
      <c r="J28" s="51" t="s">
        <v>297</v>
      </c>
      <c r="K28" s="52" t="s">
        <v>336</v>
      </c>
      <c r="L28" s="53" t="s">
        <v>299</v>
      </c>
      <c r="M28" s="44" t="s">
        <v>300</v>
      </c>
      <c r="N28" s="54">
        <v>0.85206804714333395</v>
      </c>
    </row>
    <row r="29" spans="1:14" x14ac:dyDescent="0.25">
      <c r="A29" s="45">
        <v>43111</v>
      </c>
      <c r="B29" s="46" t="s">
        <v>340</v>
      </c>
      <c r="C29" s="47" t="s">
        <v>341</v>
      </c>
      <c r="D29" s="46" t="s">
        <v>9</v>
      </c>
      <c r="E29" s="48">
        <v>1000</v>
      </c>
      <c r="F29" s="49">
        <v>1.5244901723741038</v>
      </c>
      <c r="G29" s="49">
        <v>1.7891648178630217</v>
      </c>
      <c r="H29" s="50">
        <v>558.91999999999996</v>
      </c>
      <c r="I29" s="46" t="s">
        <v>24</v>
      </c>
      <c r="J29" s="51" t="s">
        <v>297</v>
      </c>
      <c r="K29" s="52" t="s">
        <v>308</v>
      </c>
      <c r="L29" s="53" t="s">
        <v>299</v>
      </c>
      <c r="M29" s="44" t="s">
        <v>300</v>
      </c>
      <c r="N29" s="54">
        <v>0.85206804714333395</v>
      </c>
    </row>
    <row r="30" spans="1:14" x14ac:dyDescent="0.25">
      <c r="A30" s="45">
        <v>43111</v>
      </c>
      <c r="B30" s="46" t="s">
        <v>179</v>
      </c>
      <c r="C30" s="47" t="s">
        <v>20</v>
      </c>
      <c r="D30" s="47" t="s">
        <v>305</v>
      </c>
      <c r="E30" s="48">
        <v>3000</v>
      </c>
      <c r="F30" s="49">
        <v>4.5734705171223116</v>
      </c>
      <c r="G30" s="49">
        <v>5.3674944535890647</v>
      </c>
      <c r="H30" s="50">
        <v>558.91999999999996</v>
      </c>
      <c r="I30" s="46" t="s">
        <v>33</v>
      </c>
      <c r="J30" s="51" t="s">
        <v>297</v>
      </c>
      <c r="K30" s="52" t="s">
        <v>334</v>
      </c>
      <c r="L30" s="53" t="s">
        <v>299</v>
      </c>
      <c r="M30" s="44" t="s">
        <v>300</v>
      </c>
      <c r="N30" s="54">
        <v>0.85206804714333406</v>
      </c>
    </row>
    <row r="31" spans="1:14" x14ac:dyDescent="0.25">
      <c r="A31" s="45">
        <v>43111</v>
      </c>
      <c r="B31" s="46" t="s">
        <v>180</v>
      </c>
      <c r="C31" s="47" t="s">
        <v>20</v>
      </c>
      <c r="D31" s="46" t="s">
        <v>9</v>
      </c>
      <c r="E31" s="48">
        <v>600</v>
      </c>
      <c r="F31" s="49">
        <v>0.91469410342446233</v>
      </c>
      <c r="G31" s="49">
        <v>1.0734988907178129</v>
      </c>
      <c r="H31" s="50">
        <v>558.91999999999996</v>
      </c>
      <c r="I31" s="46" t="s">
        <v>18</v>
      </c>
      <c r="J31" s="51" t="s">
        <v>297</v>
      </c>
      <c r="K31" s="52" t="s">
        <v>302</v>
      </c>
      <c r="L31" s="53" t="s">
        <v>299</v>
      </c>
      <c r="M31" s="44" t="s">
        <v>300</v>
      </c>
      <c r="N31" s="54">
        <v>0.85206804714333417</v>
      </c>
    </row>
    <row r="32" spans="1:14" x14ac:dyDescent="0.25">
      <c r="A32" s="45">
        <v>43111</v>
      </c>
      <c r="B32" s="46" t="s">
        <v>181</v>
      </c>
      <c r="C32" s="47" t="s">
        <v>20</v>
      </c>
      <c r="D32" s="46" t="s">
        <v>16</v>
      </c>
      <c r="E32" s="48">
        <v>2200</v>
      </c>
      <c r="F32" s="49">
        <v>3.3538783792230284</v>
      </c>
      <c r="G32" s="49">
        <v>3.9361625992986475</v>
      </c>
      <c r="H32" s="50">
        <v>558.91999999999996</v>
      </c>
      <c r="I32" s="46" t="s">
        <v>17</v>
      </c>
      <c r="J32" s="51" t="s">
        <v>297</v>
      </c>
      <c r="K32" s="52" t="s">
        <v>342</v>
      </c>
      <c r="L32" s="53" t="s">
        <v>299</v>
      </c>
      <c r="M32" s="44" t="s">
        <v>300</v>
      </c>
      <c r="N32" s="54">
        <v>0.85206804714333406</v>
      </c>
    </row>
    <row r="33" spans="1:14" x14ac:dyDescent="0.25">
      <c r="A33" s="45">
        <v>43112</v>
      </c>
      <c r="B33" s="46" t="s">
        <v>179</v>
      </c>
      <c r="C33" s="47" t="s">
        <v>20</v>
      </c>
      <c r="D33" s="47" t="s">
        <v>305</v>
      </c>
      <c r="E33" s="48">
        <v>3000</v>
      </c>
      <c r="F33" s="49">
        <v>4.5734705171223116</v>
      </c>
      <c r="G33" s="49">
        <v>5.3674944535890647</v>
      </c>
      <c r="H33" s="50">
        <v>558.91999999999996</v>
      </c>
      <c r="I33" s="46" t="s">
        <v>33</v>
      </c>
      <c r="J33" s="51" t="s">
        <v>297</v>
      </c>
      <c r="K33" s="52" t="s">
        <v>334</v>
      </c>
      <c r="L33" s="53" t="s">
        <v>299</v>
      </c>
      <c r="M33" s="44" t="s">
        <v>300</v>
      </c>
      <c r="N33" s="54">
        <v>0.85206804714333406</v>
      </c>
    </row>
    <row r="34" spans="1:14" x14ac:dyDescent="0.25">
      <c r="A34" s="45">
        <v>43112</v>
      </c>
      <c r="B34" s="46" t="s">
        <v>343</v>
      </c>
      <c r="C34" s="55" t="s">
        <v>344</v>
      </c>
      <c r="D34" s="46" t="s">
        <v>9</v>
      </c>
      <c r="E34" s="48">
        <v>2500</v>
      </c>
      <c r="F34" s="49">
        <v>3.8112254309352593</v>
      </c>
      <c r="G34" s="49">
        <v>4.4729120446575541</v>
      </c>
      <c r="H34" s="50">
        <v>558.91999999999996</v>
      </c>
      <c r="I34" s="46" t="s">
        <v>33</v>
      </c>
      <c r="J34" s="51" t="s">
        <v>297</v>
      </c>
      <c r="K34" s="52" t="s">
        <v>334</v>
      </c>
      <c r="L34" s="53" t="s">
        <v>299</v>
      </c>
      <c r="M34" s="44" t="s">
        <v>300</v>
      </c>
      <c r="N34" s="54">
        <v>0.85206804714333406</v>
      </c>
    </row>
    <row r="35" spans="1:14" x14ac:dyDescent="0.25">
      <c r="A35" s="45">
        <v>43112</v>
      </c>
      <c r="B35" s="46" t="s">
        <v>345</v>
      </c>
      <c r="C35" s="55" t="s">
        <v>344</v>
      </c>
      <c r="D35" s="46" t="s">
        <v>9</v>
      </c>
      <c r="E35" s="48">
        <v>500</v>
      </c>
      <c r="F35" s="49">
        <v>0.76224508618705189</v>
      </c>
      <c r="G35" s="49">
        <v>0.89458240893151086</v>
      </c>
      <c r="H35" s="50">
        <v>558.91999999999996</v>
      </c>
      <c r="I35" s="46" t="s">
        <v>33</v>
      </c>
      <c r="J35" s="51" t="s">
        <v>297</v>
      </c>
      <c r="K35" s="52" t="s">
        <v>334</v>
      </c>
      <c r="L35" s="53" t="s">
        <v>299</v>
      </c>
      <c r="M35" s="44" t="s">
        <v>300</v>
      </c>
      <c r="N35" s="54">
        <v>0.85206804714333395</v>
      </c>
    </row>
    <row r="36" spans="1:14" x14ac:dyDescent="0.25">
      <c r="A36" s="45">
        <v>43112</v>
      </c>
      <c r="B36" s="46" t="s">
        <v>182</v>
      </c>
      <c r="C36" s="47" t="s">
        <v>20</v>
      </c>
      <c r="D36" s="47" t="s">
        <v>305</v>
      </c>
      <c r="E36" s="48">
        <v>1000</v>
      </c>
      <c r="F36" s="49">
        <v>1.5244901723741038</v>
      </c>
      <c r="G36" s="49">
        <v>1.7891648178630217</v>
      </c>
      <c r="H36" s="50">
        <v>558.91999999999996</v>
      </c>
      <c r="I36" s="46" t="s">
        <v>33</v>
      </c>
      <c r="J36" s="51" t="s">
        <v>297</v>
      </c>
      <c r="K36" s="52" t="s">
        <v>334</v>
      </c>
      <c r="L36" s="53" t="s">
        <v>299</v>
      </c>
      <c r="M36" s="44" t="s">
        <v>300</v>
      </c>
      <c r="N36" s="54">
        <v>0.85206804714333395</v>
      </c>
    </row>
    <row r="37" spans="1:14" x14ac:dyDescent="0.25">
      <c r="A37" s="45">
        <v>43112</v>
      </c>
      <c r="B37" s="46" t="s">
        <v>183</v>
      </c>
      <c r="C37" s="47" t="s">
        <v>20</v>
      </c>
      <c r="D37" s="46" t="s">
        <v>16</v>
      </c>
      <c r="E37" s="48">
        <v>3000</v>
      </c>
      <c r="F37" s="49">
        <v>4.5734705171223116</v>
      </c>
      <c r="G37" s="49">
        <v>5.3674944535890647</v>
      </c>
      <c r="H37" s="50">
        <v>558.91999999999996</v>
      </c>
      <c r="I37" s="46" t="s">
        <v>17</v>
      </c>
      <c r="J37" s="51" t="s">
        <v>297</v>
      </c>
      <c r="K37" s="52" t="s">
        <v>342</v>
      </c>
      <c r="L37" s="53" t="s">
        <v>299</v>
      </c>
      <c r="M37" s="44" t="s">
        <v>300</v>
      </c>
      <c r="N37" s="54">
        <v>0.85206804714333406</v>
      </c>
    </row>
    <row r="38" spans="1:14" x14ac:dyDescent="0.25">
      <c r="A38" s="45">
        <v>43112</v>
      </c>
      <c r="B38" s="46" t="s">
        <v>346</v>
      </c>
      <c r="C38" s="55" t="s">
        <v>31</v>
      </c>
      <c r="D38" s="46" t="s">
        <v>9</v>
      </c>
      <c r="E38" s="48">
        <v>600000</v>
      </c>
      <c r="F38" s="49">
        <v>914.69410342446224</v>
      </c>
      <c r="G38" s="49">
        <v>1073.4988907178131</v>
      </c>
      <c r="H38" s="50">
        <v>558.91999999999996</v>
      </c>
      <c r="I38" s="46" t="s">
        <v>18</v>
      </c>
      <c r="J38" s="51" t="s">
        <v>297</v>
      </c>
      <c r="K38" s="52" t="s">
        <v>302</v>
      </c>
      <c r="L38" s="53" t="s">
        <v>299</v>
      </c>
      <c r="M38" s="44" t="s">
        <v>300</v>
      </c>
      <c r="N38" s="54">
        <v>0.85206804714333395</v>
      </c>
    </row>
    <row r="39" spans="1:14" x14ac:dyDescent="0.25">
      <c r="A39" s="45">
        <v>43112</v>
      </c>
      <c r="B39" s="46" t="s">
        <v>347</v>
      </c>
      <c r="C39" s="55" t="s">
        <v>22</v>
      </c>
      <c r="D39" s="46" t="s">
        <v>16</v>
      </c>
      <c r="E39" s="48">
        <v>840000</v>
      </c>
      <c r="F39" s="49">
        <v>1280.5717447942473</v>
      </c>
      <c r="G39" s="49">
        <v>1502.8984470049381</v>
      </c>
      <c r="H39" s="50">
        <v>558.91999999999996</v>
      </c>
      <c r="I39" s="46" t="s">
        <v>17</v>
      </c>
      <c r="J39" s="51" t="s">
        <v>297</v>
      </c>
      <c r="K39" s="52" t="s">
        <v>342</v>
      </c>
      <c r="L39" s="53" t="s">
        <v>299</v>
      </c>
      <c r="M39" s="44" t="s">
        <v>300</v>
      </c>
      <c r="N39" s="54">
        <v>0.85206804714333406</v>
      </c>
    </row>
    <row r="40" spans="1:14" x14ac:dyDescent="0.25">
      <c r="A40" s="45">
        <v>43112</v>
      </c>
      <c r="B40" s="46" t="s">
        <v>184</v>
      </c>
      <c r="C40" s="47" t="s">
        <v>20</v>
      </c>
      <c r="D40" s="47" t="s">
        <v>305</v>
      </c>
      <c r="E40" s="48">
        <v>5000</v>
      </c>
      <c r="F40" s="49">
        <v>7.6224508618705187</v>
      </c>
      <c r="G40" s="49">
        <v>8.9458240893151082</v>
      </c>
      <c r="H40" s="50">
        <v>558.91999999999996</v>
      </c>
      <c r="I40" s="46" t="s">
        <v>24</v>
      </c>
      <c r="J40" s="51" t="s">
        <v>297</v>
      </c>
      <c r="K40" s="52" t="s">
        <v>308</v>
      </c>
      <c r="L40" s="53" t="s">
        <v>299</v>
      </c>
      <c r="M40" s="44" t="s">
        <v>300</v>
      </c>
      <c r="N40" s="54">
        <v>0.85206804714333406</v>
      </c>
    </row>
    <row r="41" spans="1:14" x14ac:dyDescent="0.25">
      <c r="A41" s="45">
        <v>43112</v>
      </c>
      <c r="B41" s="46" t="s">
        <v>166</v>
      </c>
      <c r="C41" s="47" t="s">
        <v>20</v>
      </c>
      <c r="D41" s="47" t="s">
        <v>305</v>
      </c>
      <c r="E41" s="48">
        <v>1000</v>
      </c>
      <c r="F41" s="49">
        <v>1.5244901723741038</v>
      </c>
      <c r="G41" s="49">
        <v>1.7891648178630217</v>
      </c>
      <c r="H41" s="50">
        <v>558.91999999999996</v>
      </c>
      <c r="I41" s="46" t="s">
        <v>24</v>
      </c>
      <c r="J41" s="51" t="s">
        <v>297</v>
      </c>
      <c r="K41" s="52" t="s">
        <v>308</v>
      </c>
      <c r="L41" s="53" t="s">
        <v>299</v>
      </c>
      <c r="M41" s="44" t="s">
        <v>300</v>
      </c>
      <c r="N41" s="54">
        <v>0.85206804714333395</v>
      </c>
    </row>
    <row r="42" spans="1:14" x14ac:dyDescent="0.25">
      <c r="A42" s="45">
        <v>43112</v>
      </c>
      <c r="B42" s="46" t="s">
        <v>185</v>
      </c>
      <c r="C42" s="47" t="s">
        <v>103</v>
      </c>
      <c r="D42" s="47" t="s">
        <v>305</v>
      </c>
      <c r="E42" s="48">
        <v>3000</v>
      </c>
      <c r="F42" s="49">
        <v>4.5734705171223116</v>
      </c>
      <c r="G42" s="49">
        <v>5.3674944535890647</v>
      </c>
      <c r="H42" s="50">
        <v>558.91999999999996</v>
      </c>
      <c r="I42" s="46" t="s">
        <v>24</v>
      </c>
      <c r="J42" s="51" t="s">
        <v>297</v>
      </c>
      <c r="K42" s="52" t="s">
        <v>308</v>
      </c>
      <c r="L42" s="53" t="s">
        <v>299</v>
      </c>
      <c r="M42" s="44" t="s">
        <v>300</v>
      </c>
      <c r="N42" s="54">
        <v>0.85206804714333406</v>
      </c>
    </row>
    <row r="43" spans="1:14" x14ac:dyDescent="0.25">
      <c r="A43" s="45">
        <v>43112</v>
      </c>
      <c r="B43" s="46" t="s">
        <v>186</v>
      </c>
      <c r="C43" s="47" t="s">
        <v>103</v>
      </c>
      <c r="D43" s="47" t="s">
        <v>305</v>
      </c>
      <c r="E43" s="48">
        <v>5000</v>
      </c>
      <c r="F43" s="49">
        <v>7.6224508618705187</v>
      </c>
      <c r="G43" s="49">
        <v>8.9458240893151082</v>
      </c>
      <c r="H43" s="50">
        <v>558.91999999999996</v>
      </c>
      <c r="I43" s="46" t="s">
        <v>24</v>
      </c>
      <c r="J43" s="51" t="s">
        <v>297</v>
      </c>
      <c r="K43" s="52" t="s">
        <v>308</v>
      </c>
      <c r="L43" s="53" t="s">
        <v>299</v>
      </c>
      <c r="M43" s="44" t="s">
        <v>300</v>
      </c>
      <c r="N43" s="54">
        <v>0.85206804714333406</v>
      </c>
    </row>
    <row r="44" spans="1:14" x14ac:dyDescent="0.25">
      <c r="A44" s="45">
        <v>43112</v>
      </c>
      <c r="B44" s="46" t="s">
        <v>32</v>
      </c>
      <c r="C44" s="46" t="s">
        <v>32</v>
      </c>
      <c r="D44" s="47" t="s">
        <v>305</v>
      </c>
      <c r="E44" s="48">
        <v>2000</v>
      </c>
      <c r="F44" s="49">
        <v>3.0489803447482076</v>
      </c>
      <c r="G44" s="49">
        <v>3.5783296357260435</v>
      </c>
      <c r="H44" s="50">
        <v>558.91999999999996</v>
      </c>
      <c r="I44" s="46" t="s">
        <v>24</v>
      </c>
      <c r="J44" s="51" t="s">
        <v>297</v>
      </c>
      <c r="K44" s="52" t="s">
        <v>308</v>
      </c>
      <c r="L44" s="53" t="s">
        <v>299</v>
      </c>
      <c r="M44" s="44" t="s">
        <v>300</v>
      </c>
      <c r="N44" s="54">
        <v>0.85206804714333395</v>
      </c>
    </row>
    <row r="45" spans="1:14" x14ac:dyDescent="0.25">
      <c r="A45" s="45">
        <v>43113</v>
      </c>
      <c r="B45" s="46" t="s">
        <v>166</v>
      </c>
      <c r="C45" s="47" t="s">
        <v>20</v>
      </c>
      <c r="D45" s="47" t="s">
        <v>305</v>
      </c>
      <c r="E45" s="48">
        <v>1000</v>
      </c>
      <c r="F45" s="49">
        <v>1.5244901723741038</v>
      </c>
      <c r="G45" s="49">
        <v>1.7891648178630217</v>
      </c>
      <c r="H45" s="50">
        <v>558.91999999999996</v>
      </c>
      <c r="I45" s="46" t="s">
        <v>24</v>
      </c>
      <c r="J45" s="51" t="s">
        <v>297</v>
      </c>
      <c r="K45" s="52" t="s">
        <v>308</v>
      </c>
      <c r="L45" s="53" t="s">
        <v>299</v>
      </c>
      <c r="M45" s="44" t="s">
        <v>300</v>
      </c>
      <c r="N45" s="54">
        <v>0.85206804714333395</v>
      </c>
    </row>
    <row r="46" spans="1:14" x14ac:dyDescent="0.25">
      <c r="A46" s="45">
        <v>43113</v>
      </c>
      <c r="B46" s="46" t="s">
        <v>185</v>
      </c>
      <c r="C46" s="47" t="s">
        <v>103</v>
      </c>
      <c r="D46" s="47" t="s">
        <v>305</v>
      </c>
      <c r="E46" s="48">
        <v>3000</v>
      </c>
      <c r="F46" s="49">
        <v>4.5734705171223116</v>
      </c>
      <c r="G46" s="49">
        <v>5.3674944535890647</v>
      </c>
      <c r="H46" s="50">
        <v>558.91999999999996</v>
      </c>
      <c r="I46" s="46" t="s">
        <v>24</v>
      </c>
      <c r="J46" s="51" t="s">
        <v>297</v>
      </c>
      <c r="K46" s="52" t="s">
        <v>308</v>
      </c>
      <c r="L46" s="53" t="s">
        <v>299</v>
      </c>
      <c r="M46" s="44" t="s">
        <v>300</v>
      </c>
      <c r="N46" s="54">
        <v>0.85206804714333406</v>
      </c>
    </row>
    <row r="47" spans="1:14" x14ac:dyDescent="0.25">
      <c r="A47" s="45">
        <v>43113</v>
      </c>
      <c r="B47" s="46" t="s">
        <v>186</v>
      </c>
      <c r="C47" s="47" t="s">
        <v>103</v>
      </c>
      <c r="D47" s="47" t="s">
        <v>305</v>
      </c>
      <c r="E47" s="48">
        <v>5000</v>
      </c>
      <c r="F47" s="49">
        <v>7.6224508618705187</v>
      </c>
      <c r="G47" s="49">
        <v>8.9458240893151082</v>
      </c>
      <c r="H47" s="50">
        <v>558.91999999999996</v>
      </c>
      <c r="I47" s="46" t="s">
        <v>24</v>
      </c>
      <c r="J47" s="51" t="s">
        <v>297</v>
      </c>
      <c r="K47" s="52" t="s">
        <v>308</v>
      </c>
      <c r="L47" s="53" t="s">
        <v>299</v>
      </c>
      <c r="M47" s="44" t="s">
        <v>300</v>
      </c>
      <c r="N47" s="54">
        <v>0.85206804714333406</v>
      </c>
    </row>
    <row r="48" spans="1:14" x14ac:dyDescent="0.25">
      <c r="A48" s="45">
        <v>43114</v>
      </c>
      <c r="B48" s="46" t="s">
        <v>166</v>
      </c>
      <c r="C48" s="47" t="s">
        <v>20</v>
      </c>
      <c r="D48" s="47" t="s">
        <v>305</v>
      </c>
      <c r="E48" s="48">
        <v>1000</v>
      </c>
      <c r="F48" s="49">
        <v>1.5244901723741038</v>
      </c>
      <c r="G48" s="49">
        <v>1.7891648178630217</v>
      </c>
      <c r="H48" s="50">
        <v>558.91999999999996</v>
      </c>
      <c r="I48" s="46" t="s">
        <v>24</v>
      </c>
      <c r="J48" s="51" t="s">
        <v>297</v>
      </c>
      <c r="K48" s="52" t="s">
        <v>308</v>
      </c>
      <c r="L48" s="53" t="s">
        <v>299</v>
      </c>
      <c r="M48" s="44" t="s">
        <v>300</v>
      </c>
      <c r="N48" s="54">
        <v>0.85206804714333395</v>
      </c>
    </row>
    <row r="49" spans="1:14" x14ac:dyDescent="0.25">
      <c r="A49" s="45">
        <v>43114</v>
      </c>
      <c r="B49" s="46" t="s">
        <v>185</v>
      </c>
      <c r="C49" s="47" t="s">
        <v>103</v>
      </c>
      <c r="D49" s="47" t="s">
        <v>305</v>
      </c>
      <c r="E49" s="48">
        <v>3000</v>
      </c>
      <c r="F49" s="49">
        <v>4.5734705171223116</v>
      </c>
      <c r="G49" s="49">
        <v>5.3674944535890647</v>
      </c>
      <c r="H49" s="50">
        <v>558.91999999999996</v>
      </c>
      <c r="I49" s="46" t="s">
        <v>24</v>
      </c>
      <c r="J49" s="51" t="s">
        <v>297</v>
      </c>
      <c r="K49" s="52" t="s">
        <v>308</v>
      </c>
      <c r="L49" s="53" t="s">
        <v>299</v>
      </c>
      <c r="M49" s="44" t="s">
        <v>300</v>
      </c>
      <c r="N49" s="54">
        <v>0.85206804714333406</v>
      </c>
    </row>
    <row r="50" spans="1:14" x14ac:dyDescent="0.25">
      <c r="A50" s="45">
        <v>43114</v>
      </c>
      <c r="B50" s="46" t="s">
        <v>184</v>
      </c>
      <c r="C50" s="47" t="s">
        <v>20</v>
      </c>
      <c r="D50" s="47" t="s">
        <v>305</v>
      </c>
      <c r="E50" s="48">
        <v>5000</v>
      </c>
      <c r="F50" s="49">
        <v>7.6224508618705187</v>
      </c>
      <c r="G50" s="49">
        <v>8.9458240893151082</v>
      </c>
      <c r="H50" s="50">
        <v>558.91999999999996</v>
      </c>
      <c r="I50" s="46" t="s">
        <v>24</v>
      </c>
      <c r="J50" s="51" t="s">
        <v>297</v>
      </c>
      <c r="K50" s="52" t="s">
        <v>308</v>
      </c>
      <c r="L50" s="53" t="s">
        <v>299</v>
      </c>
      <c r="M50" s="44" t="s">
        <v>300</v>
      </c>
      <c r="N50" s="54">
        <v>0.85206804714333406</v>
      </c>
    </row>
    <row r="51" spans="1:14" x14ac:dyDescent="0.25">
      <c r="A51" s="45">
        <v>43115</v>
      </c>
      <c r="B51" s="46" t="s">
        <v>348</v>
      </c>
      <c r="C51" s="46" t="s">
        <v>32</v>
      </c>
      <c r="D51" s="56" t="s">
        <v>10</v>
      </c>
      <c r="E51" s="48">
        <v>2000</v>
      </c>
      <c r="F51" s="49">
        <v>3.0489803447482076</v>
      </c>
      <c r="G51" s="49">
        <v>3.5783296357260435</v>
      </c>
      <c r="H51" s="50">
        <v>558.91999999999996</v>
      </c>
      <c r="I51" s="46" t="s">
        <v>19</v>
      </c>
      <c r="J51" s="51" t="s">
        <v>297</v>
      </c>
      <c r="K51" s="52" t="s">
        <v>349</v>
      </c>
      <c r="L51" s="53" t="s">
        <v>299</v>
      </c>
      <c r="M51" s="44" t="s">
        <v>300</v>
      </c>
      <c r="N51" s="54">
        <v>0.85206804714333395</v>
      </c>
    </row>
    <row r="52" spans="1:14" x14ac:dyDescent="0.25">
      <c r="A52" s="45">
        <v>43115</v>
      </c>
      <c r="B52" s="46" t="s">
        <v>350</v>
      </c>
      <c r="C52" s="55" t="s">
        <v>32</v>
      </c>
      <c r="D52" s="46" t="s">
        <v>9</v>
      </c>
      <c r="E52" s="48">
        <v>3000</v>
      </c>
      <c r="F52" s="49">
        <v>4.5734705171223116</v>
      </c>
      <c r="G52" s="49">
        <v>5.3674944535890647</v>
      </c>
      <c r="H52" s="50">
        <v>558.91999999999996</v>
      </c>
      <c r="I52" s="46" t="s">
        <v>19</v>
      </c>
      <c r="J52" s="51" t="s">
        <v>297</v>
      </c>
      <c r="K52" s="52" t="s">
        <v>349</v>
      </c>
      <c r="L52" s="53" t="s">
        <v>299</v>
      </c>
      <c r="M52" s="44" t="s">
        <v>300</v>
      </c>
      <c r="N52" s="54">
        <v>0.85206804714333406</v>
      </c>
    </row>
    <row r="53" spans="1:14" x14ac:dyDescent="0.25">
      <c r="A53" s="45">
        <v>43115</v>
      </c>
      <c r="B53" s="46" t="s">
        <v>351</v>
      </c>
      <c r="C53" s="55" t="s">
        <v>32</v>
      </c>
      <c r="D53" s="47" t="s">
        <v>11</v>
      </c>
      <c r="E53" s="48">
        <v>3000</v>
      </c>
      <c r="F53" s="49">
        <v>4.5734705171223116</v>
      </c>
      <c r="G53" s="49">
        <v>5.3674944535890647</v>
      </c>
      <c r="H53" s="50">
        <v>558.91999999999996</v>
      </c>
      <c r="I53" s="46" t="s">
        <v>19</v>
      </c>
      <c r="J53" s="51" t="s">
        <v>297</v>
      </c>
      <c r="K53" s="52" t="s">
        <v>349</v>
      </c>
      <c r="L53" s="53" t="s">
        <v>299</v>
      </c>
      <c r="M53" s="44" t="s">
        <v>300</v>
      </c>
      <c r="N53" s="54">
        <v>0.85206804714333406</v>
      </c>
    </row>
    <row r="54" spans="1:14" x14ac:dyDescent="0.25">
      <c r="A54" s="45">
        <v>43115</v>
      </c>
      <c r="B54" s="46" t="s">
        <v>337</v>
      </c>
      <c r="C54" s="55" t="s">
        <v>32</v>
      </c>
      <c r="D54" s="47" t="s">
        <v>305</v>
      </c>
      <c r="E54" s="48">
        <v>3000</v>
      </c>
      <c r="F54" s="49">
        <v>4.5734705171223116</v>
      </c>
      <c r="G54" s="49">
        <v>5.3674944535890647</v>
      </c>
      <c r="H54" s="50">
        <v>558.91999999999996</v>
      </c>
      <c r="I54" s="46" t="s">
        <v>19</v>
      </c>
      <c r="J54" s="51" t="s">
        <v>297</v>
      </c>
      <c r="K54" s="52" t="s">
        <v>349</v>
      </c>
      <c r="L54" s="53" t="s">
        <v>299</v>
      </c>
      <c r="M54" s="44" t="s">
        <v>300</v>
      </c>
      <c r="N54" s="54">
        <v>0.85206804714333406</v>
      </c>
    </row>
    <row r="55" spans="1:14" x14ac:dyDescent="0.25">
      <c r="A55" s="45">
        <v>43115</v>
      </c>
      <c r="B55" s="46" t="s">
        <v>338</v>
      </c>
      <c r="C55" s="55" t="s">
        <v>32</v>
      </c>
      <c r="D55" s="47" t="s">
        <v>305</v>
      </c>
      <c r="E55" s="48">
        <v>3000</v>
      </c>
      <c r="F55" s="49">
        <v>4.5734705171223116</v>
      </c>
      <c r="G55" s="49">
        <v>5.3674944535890647</v>
      </c>
      <c r="H55" s="50">
        <v>558.91999999999996</v>
      </c>
      <c r="I55" s="46" t="s">
        <v>19</v>
      </c>
      <c r="J55" s="51" t="s">
        <v>297</v>
      </c>
      <c r="K55" s="52" t="s">
        <v>349</v>
      </c>
      <c r="L55" s="53" t="s">
        <v>299</v>
      </c>
      <c r="M55" s="44" t="s">
        <v>300</v>
      </c>
      <c r="N55" s="54">
        <v>0.85206804714333406</v>
      </c>
    </row>
    <row r="56" spans="1:14" x14ac:dyDescent="0.25">
      <c r="A56" s="45">
        <v>43115</v>
      </c>
      <c r="B56" s="46" t="s">
        <v>339</v>
      </c>
      <c r="C56" s="55" t="s">
        <v>32</v>
      </c>
      <c r="D56" s="47" t="s">
        <v>305</v>
      </c>
      <c r="E56" s="48">
        <v>3000</v>
      </c>
      <c r="F56" s="49">
        <v>4.5734705171223116</v>
      </c>
      <c r="G56" s="49">
        <v>5.3674944535890647</v>
      </c>
      <c r="H56" s="50">
        <v>558.91999999999996</v>
      </c>
      <c r="I56" s="46" t="s">
        <v>19</v>
      </c>
      <c r="J56" s="51" t="s">
        <v>297</v>
      </c>
      <c r="K56" s="52" t="s">
        <v>349</v>
      </c>
      <c r="L56" s="53" t="s">
        <v>299</v>
      </c>
      <c r="M56" s="44" t="s">
        <v>300</v>
      </c>
      <c r="N56" s="54">
        <v>0.85206804714333406</v>
      </c>
    </row>
    <row r="57" spans="1:14" x14ac:dyDescent="0.25">
      <c r="A57" s="45">
        <v>43115</v>
      </c>
      <c r="B57" s="46" t="s">
        <v>179</v>
      </c>
      <c r="C57" s="47" t="s">
        <v>20</v>
      </c>
      <c r="D57" s="47" t="s">
        <v>305</v>
      </c>
      <c r="E57" s="48">
        <v>3000</v>
      </c>
      <c r="F57" s="49">
        <v>4.5734705171223116</v>
      </c>
      <c r="G57" s="49">
        <v>5.3674944535890647</v>
      </c>
      <c r="H57" s="50">
        <v>558.91999999999996</v>
      </c>
      <c r="I57" s="46" t="s">
        <v>33</v>
      </c>
      <c r="J57" s="51" t="s">
        <v>297</v>
      </c>
      <c r="K57" s="52" t="s">
        <v>334</v>
      </c>
      <c r="L57" s="53" t="s">
        <v>299</v>
      </c>
      <c r="M57" s="44" t="s">
        <v>300</v>
      </c>
      <c r="N57" s="54">
        <v>0.85206804714333406</v>
      </c>
    </row>
    <row r="58" spans="1:14" x14ac:dyDescent="0.25">
      <c r="A58" s="45">
        <v>43115</v>
      </c>
      <c r="B58" s="46" t="s">
        <v>352</v>
      </c>
      <c r="C58" s="47" t="s">
        <v>353</v>
      </c>
      <c r="D58" s="46" t="s">
        <v>9</v>
      </c>
      <c r="E58" s="48">
        <v>50000</v>
      </c>
      <c r="F58" s="49">
        <v>76.224508618705187</v>
      </c>
      <c r="G58" s="49">
        <v>89.458240893151086</v>
      </c>
      <c r="H58" s="50">
        <v>558.91999999999996</v>
      </c>
      <c r="I58" s="46" t="s">
        <v>13</v>
      </c>
      <c r="J58" s="51" t="s">
        <v>297</v>
      </c>
      <c r="K58" s="52" t="s">
        <v>354</v>
      </c>
      <c r="L58" s="53" t="s">
        <v>299</v>
      </c>
      <c r="M58" s="44" t="s">
        <v>300</v>
      </c>
      <c r="N58" s="54">
        <v>0.85206804714333395</v>
      </c>
    </row>
    <row r="59" spans="1:14" ht="15" customHeight="1" x14ac:dyDescent="0.25">
      <c r="A59" s="45">
        <v>43115</v>
      </c>
      <c r="B59" s="46" t="s">
        <v>187</v>
      </c>
      <c r="C59" s="47" t="s">
        <v>20</v>
      </c>
      <c r="D59" s="47" t="s">
        <v>305</v>
      </c>
      <c r="E59" s="48">
        <v>1400</v>
      </c>
      <c r="F59" s="49">
        <v>2.1342862413237453</v>
      </c>
      <c r="G59" s="49">
        <v>2.5048307450082303</v>
      </c>
      <c r="H59" s="50">
        <v>558.91999999999996</v>
      </c>
      <c r="I59" s="46" t="s">
        <v>13</v>
      </c>
      <c r="J59" s="51" t="s">
        <v>297</v>
      </c>
      <c r="K59" s="52" t="s">
        <v>306</v>
      </c>
      <c r="L59" s="53" t="s">
        <v>299</v>
      </c>
      <c r="M59" s="44" t="s">
        <v>300</v>
      </c>
      <c r="N59" s="54">
        <v>0.85206804714333406</v>
      </c>
    </row>
    <row r="60" spans="1:14" ht="15" customHeight="1" x14ac:dyDescent="0.25">
      <c r="A60" s="45">
        <v>43115</v>
      </c>
      <c r="B60" s="46" t="s">
        <v>188</v>
      </c>
      <c r="C60" s="47" t="s">
        <v>20</v>
      </c>
      <c r="D60" s="47" t="s">
        <v>305</v>
      </c>
      <c r="E60" s="48">
        <v>1400</v>
      </c>
      <c r="F60" s="49">
        <v>2.1342862413237453</v>
      </c>
      <c r="G60" s="49">
        <v>2.5048307450082303</v>
      </c>
      <c r="H60" s="50">
        <v>558.91999999999996</v>
      </c>
      <c r="I60" s="46" t="s">
        <v>24</v>
      </c>
      <c r="J60" s="51" t="s">
        <v>297</v>
      </c>
      <c r="K60" s="52" t="s">
        <v>308</v>
      </c>
      <c r="L60" s="53" t="s">
        <v>299</v>
      </c>
      <c r="M60" s="44" t="s">
        <v>300</v>
      </c>
      <c r="N60" s="54">
        <v>0.85206804714333406</v>
      </c>
    </row>
    <row r="61" spans="1:14" ht="15" customHeight="1" x14ac:dyDescent="0.25">
      <c r="A61" s="45">
        <v>43115</v>
      </c>
      <c r="B61" s="46" t="s">
        <v>355</v>
      </c>
      <c r="C61" s="55" t="s">
        <v>304</v>
      </c>
      <c r="D61" s="47" t="s">
        <v>305</v>
      </c>
      <c r="E61" s="48">
        <v>2000</v>
      </c>
      <c r="F61" s="49">
        <v>3.0489803447482076</v>
      </c>
      <c r="G61" s="49">
        <v>3.5783296357260435</v>
      </c>
      <c r="H61" s="50">
        <v>558.91999999999996</v>
      </c>
      <c r="I61" s="46" t="s">
        <v>24</v>
      </c>
      <c r="J61" s="51" t="s">
        <v>297</v>
      </c>
      <c r="K61" s="52" t="s">
        <v>308</v>
      </c>
      <c r="L61" s="53" t="s">
        <v>299</v>
      </c>
      <c r="M61" s="44" t="s">
        <v>300</v>
      </c>
      <c r="N61" s="54">
        <v>0.85206804714333395</v>
      </c>
    </row>
    <row r="62" spans="1:14" ht="15" customHeight="1" x14ac:dyDescent="0.25">
      <c r="A62" s="45">
        <v>43115</v>
      </c>
      <c r="B62" s="46" t="s">
        <v>189</v>
      </c>
      <c r="C62" s="55" t="s">
        <v>344</v>
      </c>
      <c r="D62" s="46" t="s">
        <v>9</v>
      </c>
      <c r="E62" s="48">
        <v>5800</v>
      </c>
      <c r="F62" s="49">
        <v>8.8420429997698022</v>
      </c>
      <c r="G62" s="49">
        <v>10.377155943605526</v>
      </c>
      <c r="H62" s="50">
        <v>558.91999999999996</v>
      </c>
      <c r="I62" s="46" t="s">
        <v>25</v>
      </c>
      <c r="J62" s="51" t="s">
        <v>297</v>
      </c>
      <c r="K62" s="52" t="s">
        <v>356</v>
      </c>
      <c r="L62" s="53" t="s">
        <v>299</v>
      </c>
      <c r="M62" s="44" t="s">
        <v>300</v>
      </c>
      <c r="N62" s="54">
        <v>0.85206804714333395</v>
      </c>
    </row>
    <row r="63" spans="1:14" ht="15" customHeight="1" x14ac:dyDescent="0.25">
      <c r="A63" s="45">
        <v>43115</v>
      </c>
      <c r="B63" s="46" t="s">
        <v>190</v>
      </c>
      <c r="C63" s="55" t="s">
        <v>344</v>
      </c>
      <c r="D63" s="46" t="s">
        <v>9</v>
      </c>
      <c r="E63" s="48">
        <v>4000</v>
      </c>
      <c r="F63" s="49">
        <v>6.0979606894964151</v>
      </c>
      <c r="G63" s="49">
        <v>7.1566592714520869</v>
      </c>
      <c r="H63" s="50">
        <v>558.91999999999996</v>
      </c>
      <c r="I63" s="46" t="s">
        <v>25</v>
      </c>
      <c r="J63" s="51" t="s">
        <v>297</v>
      </c>
      <c r="K63" s="52" t="s">
        <v>356</v>
      </c>
      <c r="L63" s="53" t="s">
        <v>299</v>
      </c>
      <c r="M63" s="44" t="s">
        <v>300</v>
      </c>
      <c r="N63" s="54">
        <v>0.85206804714333395</v>
      </c>
    </row>
    <row r="64" spans="1:14" ht="15" customHeight="1" x14ac:dyDescent="0.25">
      <c r="A64" s="45">
        <v>43115</v>
      </c>
      <c r="B64" s="46" t="s">
        <v>191</v>
      </c>
      <c r="C64" s="55" t="s">
        <v>344</v>
      </c>
      <c r="D64" s="46" t="s">
        <v>9</v>
      </c>
      <c r="E64" s="48">
        <v>1700</v>
      </c>
      <c r="F64" s="49">
        <v>2.5916332930359767</v>
      </c>
      <c r="G64" s="49">
        <v>3.0415801903671369</v>
      </c>
      <c r="H64" s="50">
        <v>558.91999999999996</v>
      </c>
      <c r="I64" s="46" t="s">
        <v>25</v>
      </c>
      <c r="J64" s="51" t="s">
        <v>297</v>
      </c>
      <c r="K64" s="52" t="s">
        <v>356</v>
      </c>
      <c r="L64" s="53" t="s">
        <v>299</v>
      </c>
      <c r="M64" s="44" t="s">
        <v>300</v>
      </c>
      <c r="N64" s="54">
        <v>0.85206804714333406</v>
      </c>
    </row>
    <row r="65" spans="1:14" ht="15" customHeight="1" x14ac:dyDescent="0.25">
      <c r="A65" s="45">
        <v>43115</v>
      </c>
      <c r="B65" s="46" t="s">
        <v>192</v>
      </c>
      <c r="C65" s="55" t="s">
        <v>344</v>
      </c>
      <c r="D65" s="46" t="s">
        <v>9</v>
      </c>
      <c r="E65" s="48">
        <v>3800</v>
      </c>
      <c r="F65" s="49">
        <v>5.7930626550215942</v>
      </c>
      <c r="G65" s="49">
        <v>6.7988263078794819</v>
      </c>
      <c r="H65" s="50">
        <v>558.91999999999996</v>
      </c>
      <c r="I65" s="46" t="s">
        <v>25</v>
      </c>
      <c r="J65" s="51" t="s">
        <v>297</v>
      </c>
      <c r="K65" s="52" t="s">
        <v>356</v>
      </c>
      <c r="L65" s="53" t="s">
        <v>299</v>
      </c>
      <c r="M65" s="44" t="s">
        <v>300</v>
      </c>
      <c r="N65" s="54">
        <v>0.85206804714333406</v>
      </c>
    </row>
    <row r="66" spans="1:14" ht="15" customHeight="1" x14ac:dyDescent="0.25">
      <c r="A66" s="45">
        <v>43115</v>
      </c>
      <c r="B66" s="46" t="s">
        <v>193</v>
      </c>
      <c r="C66" s="55" t="s">
        <v>344</v>
      </c>
      <c r="D66" s="46" t="s">
        <v>9</v>
      </c>
      <c r="E66" s="48">
        <v>1600</v>
      </c>
      <c r="F66" s="49">
        <v>2.4391842757985662</v>
      </c>
      <c r="G66" s="49">
        <v>2.8626637085808349</v>
      </c>
      <c r="H66" s="50">
        <v>558.91999999999996</v>
      </c>
      <c r="I66" s="46" t="s">
        <v>25</v>
      </c>
      <c r="J66" s="51" t="s">
        <v>297</v>
      </c>
      <c r="K66" s="52" t="s">
        <v>356</v>
      </c>
      <c r="L66" s="53" t="s">
        <v>299</v>
      </c>
      <c r="M66" s="44" t="s">
        <v>300</v>
      </c>
      <c r="N66" s="54">
        <v>0.85206804714333406</v>
      </c>
    </row>
    <row r="67" spans="1:14" ht="15" customHeight="1" x14ac:dyDescent="0.25">
      <c r="A67" s="45">
        <v>43115</v>
      </c>
      <c r="B67" s="46" t="s">
        <v>194</v>
      </c>
      <c r="C67" s="55" t="s">
        <v>344</v>
      </c>
      <c r="D67" s="46" t="s">
        <v>9</v>
      </c>
      <c r="E67" s="48">
        <v>2000</v>
      </c>
      <c r="F67" s="49">
        <v>3.0489803447482076</v>
      </c>
      <c r="G67" s="49">
        <v>3.5783296357260435</v>
      </c>
      <c r="H67" s="50">
        <v>558.91999999999996</v>
      </c>
      <c r="I67" s="46" t="s">
        <v>25</v>
      </c>
      <c r="J67" s="51" t="s">
        <v>297</v>
      </c>
      <c r="K67" s="52" t="s">
        <v>356</v>
      </c>
      <c r="L67" s="53" t="s">
        <v>299</v>
      </c>
      <c r="M67" s="44" t="s">
        <v>300</v>
      </c>
      <c r="N67" s="54">
        <v>0.85206804714333395</v>
      </c>
    </row>
    <row r="68" spans="1:14" ht="15" customHeight="1" x14ac:dyDescent="0.25">
      <c r="A68" s="45">
        <v>43115</v>
      </c>
      <c r="B68" s="46" t="s">
        <v>195</v>
      </c>
      <c r="C68" s="55" t="s">
        <v>344</v>
      </c>
      <c r="D68" s="46" t="s">
        <v>9</v>
      </c>
      <c r="E68" s="48">
        <v>3000</v>
      </c>
      <c r="F68" s="49">
        <v>4.5734705171223116</v>
      </c>
      <c r="G68" s="49">
        <v>5.3674944535890647</v>
      </c>
      <c r="H68" s="50">
        <v>558.91999999999996</v>
      </c>
      <c r="I68" s="46" t="s">
        <v>25</v>
      </c>
      <c r="J68" s="51" t="s">
        <v>297</v>
      </c>
      <c r="K68" s="52" t="s">
        <v>356</v>
      </c>
      <c r="L68" s="53" t="s">
        <v>299</v>
      </c>
      <c r="M68" s="44" t="s">
        <v>300</v>
      </c>
      <c r="N68" s="54">
        <v>0.85206804714333406</v>
      </c>
    </row>
    <row r="69" spans="1:14" ht="15" customHeight="1" x14ac:dyDescent="0.25">
      <c r="A69" s="45">
        <v>43115</v>
      </c>
      <c r="B69" s="46" t="s">
        <v>196</v>
      </c>
      <c r="C69" s="55" t="s">
        <v>344</v>
      </c>
      <c r="D69" s="46" t="s">
        <v>9</v>
      </c>
      <c r="E69" s="48">
        <v>1450</v>
      </c>
      <c r="F69" s="49">
        <v>2.2105107499424506</v>
      </c>
      <c r="G69" s="49">
        <v>2.5942889859013816</v>
      </c>
      <c r="H69" s="50">
        <v>558.91999999999996</v>
      </c>
      <c r="I69" s="46" t="s">
        <v>25</v>
      </c>
      <c r="J69" s="51" t="s">
        <v>297</v>
      </c>
      <c r="K69" s="52" t="s">
        <v>356</v>
      </c>
      <c r="L69" s="53" t="s">
        <v>299</v>
      </c>
      <c r="M69" s="44" t="s">
        <v>300</v>
      </c>
      <c r="N69" s="54">
        <v>0.85206804714333395</v>
      </c>
    </row>
    <row r="70" spans="1:14" x14ac:dyDescent="0.25">
      <c r="A70" s="45">
        <v>43115</v>
      </c>
      <c r="B70" s="46" t="s">
        <v>197</v>
      </c>
      <c r="C70" s="55" t="s">
        <v>344</v>
      </c>
      <c r="D70" s="46" t="s">
        <v>9</v>
      </c>
      <c r="E70" s="48">
        <v>850</v>
      </c>
      <c r="F70" s="49">
        <v>1.2958166465179883</v>
      </c>
      <c r="G70" s="49">
        <v>1.5207900951835684</v>
      </c>
      <c r="H70" s="50">
        <v>558.91999999999996</v>
      </c>
      <c r="I70" s="46" t="s">
        <v>25</v>
      </c>
      <c r="J70" s="51" t="s">
        <v>297</v>
      </c>
      <c r="K70" s="52" t="s">
        <v>356</v>
      </c>
      <c r="L70" s="53" t="s">
        <v>299</v>
      </c>
      <c r="M70" s="44" t="s">
        <v>300</v>
      </c>
      <c r="N70" s="54">
        <v>0.85206804714333406</v>
      </c>
    </row>
    <row r="71" spans="1:14" x14ac:dyDescent="0.25">
      <c r="A71" s="45">
        <v>43115</v>
      </c>
      <c r="B71" s="46" t="s">
        <v>357</v>
      </c>
      <c r="C71" s="47" t="s">
        <v>20</v>
      </c>
      <c r="D71" s="47" t="s">
        <v>11</v>
      </c>
      <c r="E71" s="48">
        <v>800</v>
      </c>
      <c r="F71" s="49">
        <v>1.2195921378992831</v>
      </c>
      <c r="G71" s="49">
        <v>1.4313318542904174</v>
      </c>
      <c r="H71" s="50">
        <v>558.91999999999996</v>
      </c>
      <c r="I71" s="46" t="s">
        <v>25</v>
      </c>
      <c r="J71" s="51" t="s">
        <v>297</v>
      </c>
      <c r="K71" s="52" t="s">
        <v>358</v>
      </c>
      <c r="L71" s="53" t="s">
        <v>299</v>
      </c>
      <c r="M71" s="44" t="s">
        <v>300</v>
      </c>
      <c r="N71" s="54">
        <v>0.85206804714333406</v>
      </c>
    </row>
    <row r="72" spans="1:14" x14ac:dyDescent="0.25">
      <c r="A72" s="45">
        <v>43115</v>
      </c>
      <c r="B72" s="46" t="s">
        <v>198</v>
      </c>
      <c r="C72" s="55" t="s">
        <v>344</v>
      </c>
      <c r="D72" s="46" t="s">
        <v>9</v>
      </c>
      <c r="E72" s="48">
        <v>1950</v>
      </c>
      <c r="F72" s="49">
        <v>2.9727558361295023</v>
      </c>
      <c r="G72" s="49">
        <v>3.4888713948328922</v>
      </c>
      <c r="H72" s="50">
        <v>558.91999999999996</v>
      </c>
      <c r="I72" s="46" t="s">
        <v>25</v>
      </c>
      <c r="J72" s="51" t="s">
        <v>297</v>
      </c>
      <c r="K72" s="52" t="s">
        <v>356</v>
      </c>
      <c r="L72" s="53" t="s">
        <v>299</v>
      </c>
      <c r="M72" s="44" t="s">
        <v>300</v>
      </c>
      <c r="N72" s="54">
        <v>0.85206804714333406</v>
      </c>
    </row>
    <row r="73" spans="1:14" x14ac:dyDescent="0.25">
      <c r="A73" s="45">
        <v>43115</v>
      </c>
      <c r="B73" s="46" t="s">
        <v>199</v>
      </c>
      <c r="C73" s="47" t="s">
        <v>20</v>
      </c>
      <c r="D73" s="56" t="s">
        <v>10</v>
      </c>
      <c r="E73" s="48">
        <v>1000</v>
      </c>
      <c r="F73" s="49">
        <v>1.5244901723741038</v>
      </c>
      <c r="G73" s="49">
        <v>1.7891648178630217</v>
      </c>
      <c r="H73" s="50">
        <v>558.91999999999996</v>
      </c>
      <c r="I73" s="46" t="s">
        <v>23</v>
      </c>
      <c r="J73" s="51" t="s">
        <v>297</v>
      </c>
      <c r="K73" s="52" t="s">
        <v>359</v>
      </c>
      <c r="L73" s="53" t="s">
        <v>299</v>
      </c>
      <c r="M73" s="44" t="s">
        <v>300</v>
      </c>
      <c r="N73" s="54">
        <v>0.85206804714333395</v>
      </c>
    </row>
    <row r="74" spans="1:14" x14ac:dyDescent="0.25">
      <c r="A74" s="45">
        <v>43116</v>
      </c>
      <c r="B74" s="46" t="s">
        <v>179</v>
      </c>
      <c r="C74" s="47" t="s">
        <v>20</v>
      </c>
      <c r="D74" s="47" t="s">
        <v>305</v>
      </c>
      <c r="E74" s="48">
        <v>3000</v>
      </c>
      <c r="F74" s="49">
        <v>4.5734705171223116</v>
      </c>
      <c r="G74" s="49">
        <v>5.3674944535890647</v>
      </c>
      <c r="H74" s="50">
        <v>558.91999999999996</v>
      </c>
      <c r="I74" s="46" t="s">
        <v>33</v>
      </c>
      <c r="J74" s="51" t="s">
        <v>297</v>
      </c>
      <c r="K74" s="52" t="s">
        <v>334</v>
      </c>
      <c r="L74" s="53" t="s">
        <v>299</v>
      </c>
      <c r="M74" s="44" t="s">
        <v>300</v>
      </c>
      <c r="N74" s="54">
        <v>0.85206804714333406</v>
      </c>
    </row>
    <row r="75" spans="1:14" x14ac:dyDescent="0.25">
      <c r="A75" s="45">
        <v>43116</v>
      </c>
      <c r="B75" s="46" t="s">
        <v>200</v>
      </c>
      <c r="C75" s="47" t="s">
        <v>20</v>
      </c>
      <c r="D75" s="56" t="s">
        <v>10</v>
      </c>
      <c r="E75" s="48">
        <v>1000</v>
      </c>
      <c r="F75" s="49">
        <v>1.5244901723741038</v>
      </c>
      <c r="G75" s="49">
        <v>1.7891648178630217</v>
      </c>
      <c r="H75" s="50">
        <v>558.91999999999996</v>
      </c>
      <c r="I75" s="46" t="s">
        <v>23</v>
      </c>
      <c r="J75" s="51" t="s">
        <v>297</v>
      </c>
      <c r="K75" s="52" t="s">
        <v>359</v>
      </c>
      <c r="L75" s="53" t="s">
        <v>299</v>
      </c>
      <c r="M75" s="44" t="s">
        <v>300</v>
      </c>
      <c r="N75" s="54">
        <v>0.85206804714333395</v>
      </c>
    </row>
    <row r="76" spans="1:14" x14ac:dyDescent="0.25">
      <c r="A76" s="45">
        <v>43116</v>
      </c>
      <c r="B76" s="46" t="s">
        <v>201</v>
      </c>
      <c r="C76" s="47" t="s">
        <v>20</v>
      </c>
      <c r="D76" s="47" t="s">
        <v>305</v>
      </c>
      <c r="E76" s="48">
        <v>800</v>
      </c>
      <c r="F76" s="49">
        <v>1.2195921378992831</v>
      </c>
      <c r="G76" s="49">
        <v>1.4313318542904174</v>
      </c>
      <c r="H76" s="50">
        <v>558.91999999999996</v>
      </c>
      <c r="I76" s="46" t="s">
        <v>24</v>
      </c>
      <c r="J76" s="51" t="s">
        <v>297</v>
      </c>
      <c r="K76" s="52" t="s">
        <v>308</v>
      </c>
      <c r="L76" s="53" t="s">
        <v>299</v>
      </c>
      <c r="M76" s="44" t="s">
        <v>300</v>
      </c>
      <c r="N76" s="54">
        <v>0.85206804714333406</v>
      </c>
    </row>
    <row r="77" spans="1:14" x14ac:dyDescent="0.25">
      <c r="A77" s="45">
        <v>43116</v>
      </c>
      <c r="B77" s="46" t="s">
        <v>360</v>
      </c>
      <c r="C77" s="55" t="s">
        <v>304</v>
      </c>
      <c r="D77" s="47" t="s">
        <v>305</v>
      </c>
      <c r="E77" s="48">
        <v>2000</v>
      </c>
      <c r="F77" s="49">
        <v>3.0489803447482076</v>
      </c>
      <c r="G77" s="49">
        <v>3.5783296357260435</v>
      </c>
      <c r="H77" s="50">
        <v>558.91999999999996</v>
      </c>
      <c r="I77" s="46" t="s">
        <v>24</v>
      </c>
      <c r="J77" s="51" t="s">
        <v>297</v>
      </c>
      <c r="K77" s="52" t="s">
        <v>308</v>
      </c>
      <c r="L77" s="53" t="s">
        <v>299</v>
      </c>
      <c r="M77" s="44" t="s">
        <v>300</v>
      </c>
      <c r="N77" s="54">
        <v>0.85206804714333395</v>
      </c>
    </row>
    <row r="78" spans="1:14" x14ac:dyDescent="0.25">
      <c r="A78" s="45">
        <v>43116</v>
      </c>
      <c r="B78" s="46" t="s">
        <v>202</v>
      </c>
      <c r="C78" s="47" t="s">
        <v>20</v>
      </c>
      <c r="D78" s="46" t="s">
        <v>16</v>
      </c>
      <c r="E78" s="48">
        <v>1200</v>
      </c>
      <c r="F78" s="49">
        <v>1.8293882068489247</v>
      </c>
      <c r="G78" s="49">
        <v>2.1469977814356258</v>
      </c>
      <c r="H78" s="50">
        <v>558.91999999999996</v>
      </c>
      <c r="I78" s="46" t="s">
        <v>17</v>
      </c>
      <c r="J78" s="51" t="s">
        <v>297</v>
      </c>
      <c r="K78" s="52" t="s">
        <v>342</v>
      </c>
      <c r="L78" s="53" t="s">
        <v>299</v>
      </c>
      <c r="M78" s="44" t="s">
        <v>300</v>
      </c>
      <c r="N78" s="54">
        <v>0.85206804714333417</v>
      </c>
    </row>
    <row r="79" spans="1:14" x14ac:dyDescent="0.25">
      <c r="A79" s="45">
        <v>43116</v>
      </c>
      <c r="B79" s="46" t="s">
        <v>203</v>
      </c>
      <c r="C79" s="47" t="s">
        <v>20</v>
      </c>
      <c r="D79" s="47" t="s">
        <v>305</v>
      </c>
      <c r="E79" s="48">
        <v>750</v>
      </c>
      <c r="F79" s="49">
        <v>1.1433676292805779</v>
      </c>
      <c r="G79" s="49">
        <v>1.3418736133972662</v>
      </c>
      <c r="H79" s="50">
        <v>558.91999999999996</v>
      </c>
      <c r="I79" s="46" t="s">
        <v>13</v>
      </c>
      <c r="J79" s="51" t="s">
        <v>297</v>
      </c>
      <c r="K79" s="52" t="s">
        <v>306</v>
      </c>
      <c r="L79" s="53" t="s">
        <v>299</v>
      </c>
      <c r="M79" s="44" t="s">
        <v>300</v>
      </c>
      <c r="N79" s="54">
        <v>0.85206804714333406</v>
      </c>
    </row>
    <row r="80" spans="1:14" x14ac:dyDescent="0.25">
      <c r="A80" s="45">
        <v>43116</v>
      </c>
      <c r="B80" s="46" t="s">
        <v>204</v>
      </c>
      <c r="C80" s="47" t="s">
        <v>20</v>
      </c>
      <c r="D80" s="47" t="s">
        <v>305</v>
      </c>
      <c r="E80" s="48">
        <v>8900</v>
      </c>
      <c r="F80" s="49">
        <v>13.567962534129524</v>
      </c>
      <c r="G80" s="49">
        <v>15.923566878980893</v>
      </c>
      <c r="H80" s="50">
        <v>558.91999999999996</v>
      </c>
      <c r="I80" s="46" t="s">
        <v>13</v>
      </c>
      <c r="J80" s="51" t="s">
        <v>297</v>
      </c>
      <c r="K80" s="52" t="s">
        <v>306</v>
      </c>
      <c r="L80" s="53" t="s">
        <v>299</v>
      </c>
      <c r="M80" s="44" t="s">
        <v>300</v>
      </c>
      <c r="N80" s="54">
        <v>0.85206804714333406</v>
      </c>
    </row>
    <row r="81" spans="1:14" x14ac:dyDescent="0.25">
      <c r="A81" s="45">
        <v>43116</v>
      </c>
      <c r="B81" s="46" t="s">
        <v>361</v>
      </c>
      <c r="C81" s="47" t="s">
        <v>103</v>
      </c>
      <c r="D81" s="47" t="s">
        <v>305</v>
      </c>
      <c r="E81" s="48">
        <v>3000</v>
      </c>
      <c r="F81" s="49">
        <v>4.5734705171223116</v>
      </c>
      <c r="G81" s="49">
        <v>5.3674944535890647</v>
      </c>
      <c r="H81" s="50">
        <v>558.91999999999996</v>
      </c>
      <c r="I81" s="46" t="s">
        <v>13</v>
      </c>
      <c r="J81" s="51" t="s">
        <v>297</v>
      </c>
      <c r="K81" s="52" t="s">
        <v>306</v>
      </c>
      <c r="L81" s="53" t="s">
        <v>299</v>
      </c>
      <c r="M81" s="44" t="s">
        <v>300</v>
      </c>
      <c r="N81" s="54">
        <v>0.85206804714333406</v>
      </c>
    </row>
    <row r="82" spans="1:14" x14ac:dyDescent="0.25">
      <c r="A82" s="45">
        <v>43116</v>
      </c>
      <c r="B82" s="46" t="s">
        <v>362</v>
      </c>
      <c r="C82" s="47" t="s">
        <v>103</v>
      </c>
      <c r="D82" s="47" t="s">
        <v>305</v>
      </c>
      <c r="E82" s="48">
        <v>5000</v>
      </c>
      <c r="F82" s="49">
        <v>7.6224508618705187</v>
      </c>
      <c r="G82" s="49">
        <v>8.9458240893151082</v>
      </c>
      <c r="H82" s="50">
        <v>558.91999999999996</v>
      </c>
      <c r="I82" s="46" t="s">
        <v>13</v>
      </c>
      <c r="J82" s="51" t="s">
        <v>297</v>
      </c>
      <c r="K82" s="52" t="s">
        <v>363</v>
      </c>
      <c r="L82" s="53" t="s">
        <v>299</v>
      </c>
      <c r="M82" s="44" t="s">
        <v>300</v>
      </c>
      <c r="N82" s="54">
        <v>0.85206804714333406</v>
      </c>
    </row>
    <row r="83" spans="1:14" x14ac:dyDescent="0.25">
      <c r="A83" s="45">
        <v>43117</v>
      </c>
      <c r="B83" s="46" t="s">
        <v>337</v>
      </c>
      <c r="C83" s="55" t="s">
        <v>32</v>
      </c>
      <c r="D83" s="47" t="s">
        <v>305</v>
      </c>
      <c r="E83" s="48">
        <v>2000</v>
      </c>
      <c r="F83" s="49">
        <v>3.0489803447482076</v>
      </c>
      <c r="G83" s="49">
        <v>3.5783296357260435</v>
      </c>
      <c r="H83" s="50">
        <v>558.91999999999996</v>
      </c>
      <c r="I83" s="46" t="s">
        <v>19</v>
      </c>
      <c r="J83" s="51" t="s">
        <v>297</v>
      </c>
      <c r="K83" s="52" t="s">
        <v>364</v>
      </c>
      <c r="L83" s="53" t="s">
        <v>299</v>
      </c>
      <c r="M83" s="44" t="s">
        <v>300</v>
      </c>
      <c r="N83" s="54">
        <v>0.85206804714333395</v>
      </c>
    </row>
    <row r="84" spans="1:14" x14ac:dyDescent="0.25">
      <c r="A84" s="45">
        <v>43117</v>
      </c>
      <c r="B84" s="46" t="s">
        <v>338</v>
      </c>
      <c r="C84" s="55" t="s">
        <v>32</v>
      </c>
      <c r="D84" s="47" t="s">
        <v>305</v>
      </c>
      <c r="E84" s="48">
        <v>2000</v>
      </c>
      <c r="F84" s="49">
        <v>3.0489803447482076</v>
      </c>
      <c r="G84" s="49">
        <v>3.5783296357260435</v>
      </c>
      <c r="H84" s="50">
        <v>558.91999999999996</v>
      </c>
      <c r="I84" s="46" t="s">
        <v>19</v>
      </c>
      <c r="J84" s="51" t="s">
        <v>297</v>
      </c>
      <c r="K84" s="52" t="s">
        <v>364</v>
      </c>
      <c r="L84" s="53" t="s">
        <v>299</v>
      </c>
      <c r="M84" s="44" t="s">
        <v>300</v>
      </c>
      <c r="N84" s="54">
        <v>0.85206804714333395</v>
      </c>
    </row>
    <row r="85" spans="1:14" x14ac:dyDescent="0.25">
      <c r="A85" s="45">
        <v>43117</v>
      </c>
      <c r="B85" s="46" t="s">
        <v>339</v>
      </c>
      <c r="C85" s="55" t="s">
        <v>32</v>
      </c>
      <c r="D85" s="47" t="s">
        <v>305</v>
      </c>
      <c r="E85" s="48">
        <v>2000</v>
      </c>
      <c r="F85" s="49">
        <v>3.0489803447482076</v>
      </c>
      <c r="G85" s="49">
        <v>3.5783296357260435</v>
      </c>
      <c r="H85" s="50">
        <v>558.91999999999996</v>
      </c>
      <c r="I85" s="46" t="s">
        <v>19</v>
      </c>
      <c r="J85" s="51" t="s">
        <v>297</v>
      </c>
      <c r="K85" s="52" t="s">
        <v>364</v>
      </c>
      <c r="L85" s="53" t="s">
        <v>299</v>
      </c>
      <c r="M85" s="44" t="s">
        <v>300</v>
      </c>
      <c r="N85" s="54">
        <v>0.85206804714333395</v>
      </c>
    </row>
    <row r="86" spans="1:14" x14ac:dyDescent="0.25">
      <c r="A86" s="45">
        <v>43117</v>
      </c>
      <c r="B86" s="46" t="s">
        <v>202</v>
      </c>
      <c r="C86" s="47" t="s">
        <v>20</v>
      </c>
      <c r="D86" s="46" t="s">
        <v>16</v>
      </c>
      <c r="E86" s="48">
        <v>1200</v>
      </c>
      <c r="F86" s="49">
        <v>1.8293882068489247</v>
      </c>
      <c r="G86" s="49">
        <v>2.1469977814356258</v>
      </c>
      <c r="H86" s="50">
        <v>558.91999999999996</v>
      </c>
      <c r="I86" s="46" t="s">
        <v>17</v>
      </c>
      <c r="J86" s="51" t="s">
        <v>297</v>
      </c>
      <c r="K86" s="52" t="s">
        <v>342</v>
      </c>
      <c r="L86" s="53" t="s">
        <v>299</v>
      </c>
      <c r="M86" s="44" t="s">
        <v>300</v>
      </c>
      <c r="N86" s="54">
        <v>0.85206804714333417</v>
      </c>
    </row>
    <row r="87" spans="1:14" x14ac:dyDescent="0.25">
      <c r="A87" s="45">
        <v>43117</v>
      </c>
      <c r="B87" s="46" t="s">
        <v>179</v>
      </c>
      <c r="C87" s="47" t="s">
        <v>20</v>
      </c>
      <c r="D87" s="47" t="s">
        <v>305</v>
      </c>
      <c r="E87" s="48">
        <v>3000</v>
      </c>
      <c r="F87" s="49">
        <v>4.5734705171223116</v>
      </c>
      <c r="G87" s="49">
        <v>5.3674944535890647</v>
      </c>
      <c r="H87" s="50">
        <v>558.91999999999996</v>
      </c>
      <c r="I87" s="46" t="s">
        <v>33</v>
      </c>
      <c r="J87" s="51" t="s">
        <v>297</v>
      </c>
      <c r="K87" s="52" t="s">
        <v>334</v>
      </c>
      <c r="L87" s="53" t="s">
        <v>299</v>
      </c>
      <c r="M87" s="44" t="s">
        <v>300</v>
      </c>
      <c r="N87" s="54">
        <v>0.85206804714333406</v>
      </c>
    </row>
    <row r="88" spans="1:14" x14ac:dyDescent="0.25">
      <c r="A88" s="45">
        <v>43117</v>
      </c>
      <c r="B88" s="46" t="s">
        <v>203</v>
      </c>
      <c r="C88" s="47" t="s">
        <v>20</v>
      </c>
      <c r="D88" s="47" t="s">
        <v>305</v>
      </c>
      <c r="E88" s="48">
        <v>1600</v>
      </c>
      <c r="F88" s="49">
        <v>2.4391842757985662</v>
      </c>
      <c r="G88" s="49">
        <v>2.8626637085808349</v>
      </c>
      <c r="H88" s="50">
        <v>558.91999999999996</v>
      </c>
      <c r="I88" s="46" t="s">
        <v>13</v>
      </c>
      <c r="J88" s="51" t="s">
        <v>297</v>
      </c>
      <c r="K88" s="52" t="s">
        <v>306</v>
      </c>
      <c r="L88" s="53" t="s">
        <v>299</v>
      </c>
      <c r="M88" s="44" t="s">
        <v>300</v>
      </c>
      <c r="N88" s="54">
        <v>0.85206804714333406</v>
      </c>
    </row>
    <row r="89" spans="1:14" x14ac:dyDescent="0.25">
      <c r="A89" s="45">
        <v>43117</v>
      </c>
      <c r="B89" s="46" t="s">
        <v>361</v>
      </c>
      <c r="C89" s="47" t="s">
        <v>103</v>
      </c>
      <c r="D89" s="47" t="s">
        <v>305</v>
      </c>
      <c r="E89" s="48">
        <v>3000</v>
      </c>
      <c r="F89" s="49">
        <v>4.5734705171223116</v>
      </c>
      <c r="G89" s="49">
        <v>5.3674944535890647</v>
      </c>
      <c r="H89" s="50">
        <v>558.91999999999996</v>
      </c>
      <c r="I89" s="46" t="s">
        <v>13</v>
      </c>
      <c r="J89" s="51" t="s">
        <v>297</v>
      </c>
      <c r="K89" s="52" t="s">
        <v>306</v>
      </c>
      <c r="L89" s="53" t="s">
        <v>299</v>
      </c>
      <c r="M89" s="44" t="s">
        <v>300</v>
      </c>
      <c r="N89" s="54">
        <v>0.85206804714333406</v>
      </c>
    </row>
    <row r="90" spans="1:14" x14ac:dyDescent="0.25">
      <c r="A90" s="45">
        <v>43117</v>
      </c>
      <c r="B90" s="46" t="s">
        <v>362</v>
      </c>
      <c r="C90" s="47" t="s">
        <v>103</v>
      </c>
      <c r="D90" s="47" t="s">
        <v>305</v>
      </c>
      <c r="E90" s="48">
        <v>5000</v>
      </c>
      <c r="F90" s="49">
        <v>7.6224508618705187</v>
      </c>
      <c r="G90" s="49">
        <v>8.9458240893151082</v>
      </c>
      <c r="H90" s="50">
        <v>558.91999999999996</v>
      </c>
      <c r="I90" s="46" t="s">
        <v>13</v>
      </c>
      <c r="J90" s="51" t="s">
        <v>297</v>
      </c>
      <c r="K90" s="52" t="s">
        <v>363</v>
      </c>
      <c r="L90" s="53" t="s">
        <v>299</v>
      </c>
      <c r="M90" s="44" t="s">
        <v>300</v>
      </c>
      <c r="N90" s="54">
        <v>0.85206804714333406</v>
      </c>
    </row>
    <row r="91" spans="1:14" x14ac:dyDescent="0.25">
      <c r="A91" s="45">
        <v>43117</v>
      </c>
      <c r="B91" s="46" t="s">
        <v>365</v>
      </c>
      <c r="C91" s="55" t="s">
        <v>304</v>
      </c>
      <c r="D91" s="47" t="s">
        <v>305</v>
      </c>
      <c r="E91" s="48">
        <v>3100</v>
      </c>
      <c r="F91" s="49">
        <v>4.725919534359722</v>
      </c>
      <c r="G91" s="49">
        <v>5.5464109353753672</v>
      </c>
      <c r="H91" s="50">
        <v>558.91999999999996</v>
      </c>
      <c r="I91" s="46" t="s">
        <v>13</v>
      </c>
      <c r="J91" s="51" t="s">
        <v>297</v>
      </c>
      <c r="K91" s="52" t="s">
        <v>306</v>
      </c>
      <c r="L91" s="53" t="s">
        <v>299</v>
      </c>
      <c r="M91" s="44" t="s">
        <v>300</v>
      </c>
      <c r="N91" s="54">
        <v>0.85206804714333406</v>
      </c>
    </row>
    <row r="92" spans="1:14" x14ac:dyDescent="0.25">
      <c r="A92" s="45">
        <v>43117</v>
      </c>
      <c r="B92" s="46" t="s">
        <v>205</v>
      </c>
      <c r="C92" s="47" t="s">
        <v>20</v>
      </c>
      <c r="D92" s="47" t="s">
        <v>305</v>
      </c>
      <c r="E92" s="48">
        <v>5000</v>
      </c>
      <c r="F92" s="49">
        <v>7.6224508618705187</v>
      </c>
      <c r="G92" s="49">
        <v>8.9458240893151082</v>
      </c>
      <c r="H92" s="50">
        <v>558.91999999999996</v>
      </c>
      <c r="I92" s="46" t="s">
        <v>13</v>
      </c>
      <c r="J92" s="51" t="s">
        <v>297</v>
      </c>
      <c r="K92" s="52" t="s">
        <v>306</v>
      </c>
      <c r="L92" s="53" t="s">
        <v>299</v>
      </c>
      <c r="M92" s="44" t="s">
        <v>300</v>
      </c>
      <c r="N92" s="54">
        <v>0.85206804714333406</v>
      </c>
    </row>
    <row r="93" spans="1:14" x14ac:dyDescent="0.25">
      <c r="A93" s="45">
        <v>43118</v>
      </c>
      <c r="B93" s="46" t="s">
        <v>179</v>
      </c>
      <c r="C93" s="47" t="s">
        <v>20</v>
      </c>
      <c r="D93" s="47" t="s">
        <v>305</v>
      </c>
      <c r="E93" s="48">
        <v>3000</v>
      </c>
      <c r="F93" s="49">
        <v>4.5734705171223116</v>
      </c>
      <c r="G93" s="49">
        <v>5.3674944535890647</v>
      </c>
      <c r="H93" s="50">
        <v>558.91999999999996</v>
      </c>
      <c r="I93" s="46" t="s">
        <v>33</v>
      </c>
      <c r="J93" s="51" t="s">
        <v>297</v>
      </c>
      <c r="K93" s="52" t="s">
        <v>334</v>
      </c>
      <c r="L93" s="53" t="s">
        <v>299</v>
      </c>
      <c r="M93" s="44" t="s">
        <v>300</v>
      </c>
      <c r="N93" s="54">
        <v>0.85206804714333406</v>
      </c>
    </row>
    <row r="94" spans="1:14" x14ac:dyDescent="0.25">
      <c r="A94" s="45">
        <v>43118</v>
      </c>
      <c r="B94" s="46" t="s">
        <v>206</v>
      </c>
      <c r="C94" s="47" t="s">
        <v>20</v>
      </c>
      <c r="D94" s="56" t="s">
        <v>10</v>
      </c>
      <c r="E94" s="48">
        <v>1000</v>
      </c>
      <c r="F94" s="49">
        <v>1.5244901723741038</v>
      </c>
      <c r="G94" s="49">
        <v>1.7891648178630217</v>
      </c>
      <c r="H94" s="50">
        <v>558.91999999999996</v>
      </c>
      <c r="I94" s="46" t="s">
        <v>23</v>
      </c>
      <c r="J94" s="51" t="s">
        <v>297</v>
      </c>
      <c r="K94" s="52" t="s">
        <v>359</v>
      </c>
      <c r="L94" s="53" t="s">
        <v>299</v>
      </c>
      <c r="M94" s="44" t="s">
        <v>300</v>
      </c>
      <c r="N94" s="54">
        <v>0.85206804714333395</v>
      </c>
    </row>
    <row r="95" spans="1:14" x14ac:dyDescent="0.25">
      <c r="A95" s="45">
        <v>43118</v>
      </c>
      <c r="B95" s="46" t="s">
        <v>207</v>
      </c>
      <c r="C95" s="47" t="s">
        <v>20</v>
      </c>
      <c r="D95" s="47" t="s">
        <v>305</v>
      </c>
      <c r="E95" s="48">
        <v>1000</v>
      </c>
      <c r="F95" s="49">
        <v>1.5244901723741038</v>
      </c>
      <c r="G95" s="49">
        <v>1.7891648178630217</v>
      </c>
      <c r="H95" s="50">
        <v>558.91999999999996</v>
      </c>
      <c r="I95" s="46" t="s">
        <v>24</v>
      </c>
      <c r="J95" s="51" t="s">
        <v>297</v>
      </c>
      <c r="K95" s="52" t="s">
        <v>308</v>
      </c>
      <c r="L95" s="53" t="s">
        <v>299</v>
      </c>
      <c r="M95" s="44" t="s">
        <v>300</v>
      </c>
      <c r="N95" s="54">
        <v>0.85206804714333395</v>
      </c>
    </row>
    <row r="96" spans="1:14" x14ac:dyDescent="0.25">
      <c r="A96" s="45">
        <v>43118</v>
      </c>
      <c r="B96" s="46" t="s">
        <v>366</v>
      </c>
      <c r="C96" s="55" t="s">
        <v>304</v>
      </c>
      <c r="D96" s="47" t="s">
        <v>305</v>
      </c>
      <c r="E96" s="48">
        <v>2000</v>
      </c>
      <c r="F96" s="49">
        <v>3.0489803447482076</v>
      </c>
      <c r="G96" s="49">
        <v>3.5783296357260435</v>
      </c>
      <c r="H96" s="50">
        <v>558.91999999999996</v>
      </c>
      <c r="I96" s="46" t="s">
        <v>24</v>
      </c>
      <c r="J96" s="51" t="s">
        <v>297</v>
      </c>
      <c r="K96" s="52" t="s">
        <v>308</v>
      </c>
      <c r="L96" s="53" t="s">
        <v>299</v>
      </c>
      <c r="M96" s="44" t="s">
        <v>300</v>
      </c>
      <c r="N96" s="54">
        <v>0.85206804714333395</v>
      </c>
    </row>
    <row r="97" spans="1:14" x14ac:dyDescent="0.25">
      <c r="A97" s="45">
        <v>43118</v>
      </c>
      <c r="B97" s="46" t="s">
        <v>367</v>
      </c>
      <c r="C97" s="47" t="s">
        <v>20</v>
      </c>
      <c r="D97" s="47" t="s">
        <v>305</v>
      </c>
      <c r="E97" s="48">
        <v>1100</v>
      </c>
      <c r="F97" s="49">
        <v>1.6769391896115142</v>
      </c>
      <c r="G97" s="49">
        <v>1.9680812996493238</v>
      </c>
      <c r="H97" s="50">
        <v>558.91999999999996</v>
      </c>
      <c r="I97" s="46" t="s">
        <v>13</v>
      </c>
      <c r="J97" s="51" t="s">
        <v>297</v>
      </c>
      <c r="K97" s="52" t="s">
        <v>306</v>
      </c>
      <c r="L97" s="53" t="s">
        <v>299</v>
      </c>
      <c r="M97" s="44" t="s">
        <v>300</v>
      </c>
      <c r="N97" s="54">
        <v>0.85206804714333406</v>
      </c>
    </row>
    <row r="98" spans="1:14" x14ac:dyDescent="0.25">
      <c r="A98" s="45">
        <v>43118</v>
      </c>
      <c r="B98" s="46" t="s">
        <v>361</v>
      </c>
      <c r="C98" s="47" t="s">
        <v>103</v>
      </c>
      <c r="D98" s="47" t="s">
        <v>305</v>
      </c>
      <c r="E98" s="48">
        <v>3000</v>
      </c>
      <c r="F98" s="49">
        <v>4.5734705171223116</v>
      </c>
      <c r="G98" s="49">
        <v>5.3674944535890647</v>
      </c>
      <c r="H98" s="50">
        <v>558.91999999999996</v>
      </c>
      <c r="I98" s="46" t="s">
        <v>13</v>
      </c>
      <c r="J98" s="51" t="s">
        <v>297</v>
      </c>
      <c r="K98" s="52" t="s">
        <v>306</v>
      </c>
      <c r="L98" s="53" t="s">
        <v>299</v>
      </c>
      <c r="M98" s="44" t="s">
        <v>300</v>
      </c>
      <c r="N98" s="54">
        <v>0.85206804714333406</v>
      </c>
    </row>
    <row r="99" spans="1:14" x14ac:dyDescent="0.25">
      <c r="A99" s="45">
        <v>43118</v>
      </c>
      <c r="B99" s="46" t="s">
        <v>362</v>
      </c>
      <c r="C99" s="47" t="s">
        <v>103</v>
      </c>
      <c r="D99" s="47" t="s">
        <v>305</v>
      </c>
      <c r="E99" s="48">
        <v>5000</v>
      </c>
      <c r="F99" s="49">
        <v>7.6224508618705187</v>
      </c>
      <c r="G99" s="49">
        <v>8.9458240893151082</v>
      </c>
      <c r="H99" s="50">
        <v>558.91999999999996</v>
      </c>
      <c r="I99" s="46" t="s">
        <v>13</v>
      </c>
      <c r="J99" s="51" t="s">
        <v>297</v>
      </c>
      <c r="K99" s="52" t="s">
        <v>363</v>
      </c>
      <c r="L99" s="53" t="s">
        <v>299</v>
      </c>
      <c r="M99" s="44" t="s">
        <v>300</v>
      </c>
      <c r="N99" s="54">
        <v>0.85206804714333406</v>
      </c>
    </row>
    <row r="100" spans="1:14" x14ac:dyDescent="0.25">
      <c r="A100" s="45">
        <v>43118</v>
      </c>
      <c r="B100" s="46" t="s">
        <v>368</v>
      </c>
      <c r="C100" s="55" t="s">
        <v>304</v>
      </c>
      <c r="D100" s="47" t="s">
        <v>305</v>
      </c>
      <c r="E100" s="48">
        <v>2150</v>
      </c>
      <c r="F100" s="49">
        <v>3.2776538706043232</v>
      </c>
      <c r="G100" s="49">
        <v>3.8467043584054967</v>
      </c>
      <c r="H100" s="50">
        <v>558.91999999999996</v>
      </c>
      <c r="I100" s="46" t="s">
        <v>13</v>
      </c>
      <c r="J100" s="51" t="s">
        <v>297</v>
      </c>
      <c r="K100" s="52" t="s">
        <v>306</v>
      </c>
      <c r="L100" s="53" t="s">
        <v>299</v>
      </c>
      <c r="M100" s="44" t="s">
        <v>300</v>
      </c>
      <c r="N100" s="54">
        <v>0.85206804714333406</v>
      </c>
    </row>
    <row r="101" spans="1:14" x14ac:dyDescent="0.25">
      <c r="A101" s="45">
        <v>43118</v>
      </c>
      <c r="B101" s="46" t="s">
        <v>208</v>
      </c>
      <c r="C101" s="47" t="s">
        <v>20</v>
      </c>
      <c r="D101" s="47" t="s">
        <v>305</v>
      </c>
      <c r="E101" s="48">
        <v>5000</v>
      </c>
      <c r="F101" s="49">
        <v>7.6224508618705187</v>
      </c>
      <c r="G101" s="49">
        <v>8.9458240893151082</v>
      </c>
      <c r="H101" s="50">
        <v>558.91999999999996</v>
      </c>
      <c r="I101" s="46" t="s">
        <v>13</v>
      </c>
      <c r="J101" s="51" t="s">
        <v>297</v>
      </c>
      <c r="K101" s="52" t="s">
        <v>306</v>
      </c>
      <c r="L101" s="53" t="s">
        <v>299</v>
      </c>
      <c r="M101" s="44" t="s">
        <v>300</v>
      </c>
      <c r="N101" s="54">
        <v>0.85206804714333406</v>
      </c>
    </row>
    <row r="102" spans="1:14" x14ac:dyDescent="0.25">
      <c r="A102" s="45">
        <v>43119</v>
      </c>
      <c r="B102" s="46" t="s">
        <v>369</v>
      </c>
      <c r="C102" s="55" t="s">
        <v>344</v>
      </c>
      <c r="D102" s="46" t="s">
        <v>9</v>
      </c>
      <c r="E102" s="48">
        <v>3500</v>
      </c>
      <c r="F102" s="49">
        <v>5.3357156033093629</v>
      </c>
      <c r="G102" s="49">
        <v>6.2620768625205763</v>
      </c>
      <c r="H102" s="50">
        <v>558.91999999999996</v>
      </c>
      <c r="I102" s="46" t="s">
        <v>24</v>
      </c>
      <c r="J102" s="51" t="s">
        <v>297</v>
      </c>
      <c r="K102" s="52" t="s">
        <v>370</v>
      </c>
      <c r="L102" s="53" t="s">
        <v>299</v>
      </c>
      <c r="M102" s="44" t="s">
        <v>300</v>
      </c>
      <c r="N102" s="54">
        <v>0.85206804714333395</v>
      </c>
    </row>
    <row r="103" spans="1:14" x14ac:dyDescent="0.25">
      <c r="A103" s="45">
        <v>43119</v>
      </c>
      <c r="B103" s="46" t="s">
        <v>209</v>
      </c>
      <c r="C103" s="47" t="s">
        <v>20</v>
      </c>
      <c r="D103" s="47" t="s">
        <v>305</v>
      </c>
      <c r="E103" s="48">
        <v>1200</v>
      </c>
      <c r="F103" s="49">
        <v>1.8293882068489247</v>
      </c>
      <c r="G103" s="49">
        <v>2.1469977814356258</v>
      </c>
      <c r="H103" s="50">
        <v>558.91999999999996</v>
      </c>
      <c r="I103" s="46" t="s">
        <v>24</v>
      </c>
      <c r="J103" s="51" t="s">
        <v>297</v>
      </c>
      <c r="K103" s="52" t="s">
        <v>308</v>
      </c>
      <c r="L103" s="53" t="s">
        <v>299</v>
      </c>
      <c r="M103" s="44" t="s">
        <v>300</v>
      </c>
      <c r="N103" s="54">
        <v>0.85206804714333417</v>
      </c>
    </row>
    <row r="104" spans="1:14" x14ac:dyDescent="0.25">
      <c r="A104" s="45">
        <v>43119</v>
      </c>
      <c r="B104" s="46" t="s">
        <v>179</v>
      </c>
      <c r="C104" s="47" t="s">
        <v>20</v>
      </c>
      <c r="D104" s="47" t="s">
        <v>305</v>
      </c>
      <c r="E104" s="48">
        <v>3000</v>
      </c>
      <c r="F104" s="49">
        <v>4.5734705171223116</v>
      </c>
      <c r="G104" s="49">
        <v>5.3674944535890647</v>
      </c>
      <c r="H104" s="50">
        <v>558.91999999999996</v>
      </c>
      <c r="I104" s="46" t="s">
        <v>33</v>
      </c>
      <c r="J104" s="51" t="s">
        <v>297</v>
      </c>
      <c r="K104" s="52" t="s">
        <v>334</v>
      </c>
      <c r="L104" s="53" t="s">
        <v>299</v>
      </c>
      <c r="M104" s="44" t="s">
        <v>300</v>
      </c>
      <c r="N104" s="54">
        <v>0.85206804714333406</v>
      </c>
    </row>
    <row r="105" spans="1:14" x14ac:dyDescent="0.25">
      <c r="A105" s="45">
        <v>43119</v>
      </c>
      <c r="B105" s="46" t="s">
        <v>203</v>
      </c>
      <c r="C105" s="47" t="s">
        <v>20</v>
      </c>
      <c r="D105" s="47" t="s">
        <v>305</v>
      </c>
      <c r="E105" s="48">
        <v>900</v>
      </c>
      <c r="F105" s="49">
        <v>1.3720411551366933</v>
      </c>
      <c r="G105" s="49">
        <v>1.6102483360767195</v>
      </c>
      <c r="H105" s="50">
        <v>558.91999999999996</v>
      </c>
      <c r="I105" s="46" t="s">
        <v>13</v>
      </c>
      <c r="J105" s="51" t="s">
        <v>297</v>
      </c>
      <c r="K105" s="52" t="s">
        <v>306</v>
      </c>
      <c r="L105" s="53" t="s">
        <v>299</v>
      </c>
      <c r="M105" s="44" t="s">
        <v>300</v>
      </c>
      <c r="N105" s="54">
        <v>0.85206804714333395</v>
      </c>
    </row>
    <row r="106" spans="1:14" x14ac:dyDescent="0.25">
      <c r="A106" s="45">
        <v>43119</v>
      </c>
      <c r="B106" s="46" t="s">
        <v>361</v>
      </c>
      <c r="C106" s="47" t="s">
        <v>103</v>
      </c>
      <c r="D106" s="47" t="s">
        <v>305</v>
      </c>
      <c r="E106" s="48">
        <v>3000</v>
      </c>
      <c r="F106" s="49">
        <v>4.5734705171223116</v>
      </c>
      <c r="G106" s="49">
        <v>5.3674944535890647</v>
      </c>
      <c r="H106" s="50">
        <v>558.91999999999996</v>
      </c>
      <c r="I106" s="46" t="s">
        <v>13</v>
      </c>
      <c r="J106" s="51" t="s">
        <v>297</v>
      </c>
      <c r="K106" s="52" t="s">
        <v>306</v>
      </c>
      <c r="L106" s="53" t="s">
        <v>299</v>
      </c>
      <c r="M106" s="44" t="s">
        <v>300</v>
      </c>
      <c r="N106" s="54">
        <v>0.85206804714333406</v>
      </c>
    </row>
    <row r="107" spans="1:14" x14ac:dyDescent="0.25">
      <c r="A107" s="45">
        <v>43119</v>
      </c>
      <c r="B107" s="46" t="s">
        <v>362</v>
      </c>
      <c r="C107" s="47" t="s">
        <v>103</v>
      </c>
      <c r="D107" s="47" t="s">
        <v>305</v>
      </c>
      <c r="E107" s="48">
        <v>5000</v>
      </c>
      <c r="F107" s="49">
        <v>7.6224508618705187</v>
      </c>
      <c r="G107" s="49">
        <v>8.9458240893151082</v>
      </c>
      <c r="H107" s="50">
        <v>558.91999999999996</v>
      </c>
      <c r="I107" s="46" t="s">
        <v>13</v>
      </c>
      <c r="J107" s="51" t="s">
        <v>297</v>
      </c>
      <c r="K107" s="52" t="s">
        <v>363</v>
      </c>
      <c r="L107" s="53" t="s">
        <v>299</v>
      </c>
      <c r="M107" s="44" t="s">
        <v>300</v>
      </c>
      <c r="N107" s="54">
        <v>0.85206804714333406</v>
      </c>
    </row>
    <row r="108" spans="1:14" x14ac:dyDescent="0.25">
      <c r="A108" s="45">
        <v>43119</v>
      </c>
      <c r="B108" s="46" t="s">
        <v>371</v>
      </c>
      <c r="C108" s="55" t="s">
        <v>304</v>
      </c>
      <c r="D108" s="47" t="s">
        <v>305</v>
      </c>
      <c r="E108" s="48">
        <v>5400</v>
      </c>
      <c r="F108" s="49">
        <v>8.2322469308201605</v>
      </c>
      <c r="G108" s="49">
        <v>9.6614900164603164</v>
      </c>
      <c r="H108" s="50">
        <v>558.91999999999996</v>
      </c>
      <c r="I108" s="46" t="s">
        <v>13</v>
      </c>
      <c r="J108" s="51" t="s">
        <v>297</v>
      </c>
      <c r="K108" s="52" t="s">
        <v>306</v>
      </c>
      <c r="L108" s="53" t="s">
        <v>299</v>
      </c>
      <c r="M108" s="44" t="s">
        <v>300</v>
      </c>
      <c r="N108" s="54">
        <v>0.85206804714333406</v>
      </c>
    </row>
    <row r="109" spans="1:14" x14ac:dyDescent="0.25">
      <c r="A109" s="45">
        <v>43119</v>
      </c>
      <c r="B109" s="46" t="s">
        <v>208</v>
      </c>
      <c r="C109" s="47" t="s">
        <v>20</v>
      </c>
      <c r="D109" s="47" t="s">
        <v>305</v>
      </c>
      <c r="E109" s="48">
        <v>5000</v>
      </c>
      <c r="F109" s="49">
        <v>7.6224508618705187</v>
      </c>
      <c r="G109" s="49">
        <v>8.9458240893151082</v>
      </c>
      <c r="H109" s="50">
        <v>558.91999999999996</v>
      </c>
      <c r="I109" s="46" t="s">
        <v>13</v>
      </c>
      <c r="J109" s="51" t="s">
        <v>297</v>
      </c>
      <c r="K109" s="52" t="s">
        <v>306</v>
      </c>
      <c r="L109" s="53" t="s">
        <v>299</v>
      </c>
      <c r="M109" s="44" t="s">
        <v>300</v>
      </c>
      <c r="N109" s="54">
        <v>0.85206804714333406</v>
      </c>
    </row>
    <row r="110" spans="1:14" x14ac:dyDescent="0.25">
      <c r="A110" s="45">
        <v>43119</v>
      </c>
      <c r="B110" s="46" t="s">
        <v>205</v>
      </c>
      <c r="C110" s="47" t="s">
        <v>20</v>
      </c>
      <c r="D110" s="47" t="s">
        <v>305</v>
      </c>
      <c r="E110" s="48">
        <v>5000</v>
      </c>
      <c r="F110" s="49">
        <v>7.6224508618705187</v>
      </c>
      <c r="G110" s="49">
        <v>8.9458240893151082</v>
      </c>
      <c r="H110" s="50">
        <v>558.91999999999996</v>
      </c>
      <c r="I110" s="46" t="s">
        <v>13</v>
      </c>
      <c r="J110" s="51" t="s">
        <v>297</v>
      </c>
      <c r="K110" s="52" t="s">
        <v>306</v>
      </c>
      <c r="L110" s="53" t="s">
        <v>299</v>
      </c>
      <c r="M110" s="44" t="s">
        <v>300</v>
      </c>
      <c r="N110" s="54">
        <v>0.85206804714333406</v>
      </c>
    </row>
    <row r="111" spans="1:14" x14ac:dyDescent="0.25">
      <c r="A111" s="45">
        <v>43119</v>
      </c>
      <c r="B111" s="46" t="s">
        <v>210</v>
      </c>
      <c r="C111" s="47" t="s">
        <v>20</v>
      </c>
      <c r="D111" s="47" t="s">
        <v>305</v>
      </c>
      <c r="E111" s="48">
        <v>5000</v>
      </c>
      <c r="F111" s="49">
        <v>7.6224508618705187</v>
      </c>
      <c r="G111" s="49">
        <v>8.9458240893151082</v>
      </c>
      <c r="H111" s="50">
        <v>558.91999999999996</v>
      </c>
      <c r="I111" s="46" t="s">
        <v>13</v>
      </c>
      <c r="J111" s="51" t="s">
        <v>297</v>
      </c>
      <c r="K111" s="52" t="s">
        <v>306</v>
      </c>
      <c r="L111" s="53" t="s">
        <v>299</v>
      </c>
      <c r="M111" s="44" t="s">
        <v>300</v>
      </c>
      <c r="N111" s="54">
        <v>0.85206804714333406</v>
      </c>
    </row>
    <row r="112" spans="1:14" x14ac:dyDescent="0.25">
      <c r="A112" s="45">
        <v>43120</v>
      </c>
      <c r="B112" s="46" t="s">
        <v>179</v>
      </c>
      <c r="C112" s="47" t="s">
        <v>20</v>
      </c>
      <c r="D112" s="47" t="s">
        <v>305</v>
      </c>
      <c r="E112" s="48">
        <v>3000</v>
      </c>
      <c r="F112" s="49">
        <v>4.5734705171223116</v>
      </c>
      <c r="G112" s="49">
        <v>5.3674944535890647</v>
      </c>
      <c r="H112" s="50">
        <v>558.91999999999996</v>
      </c>
      <c r="I112" s="46" t="s">
        <v>33</v>
      </c>
      <c r="J112" s="51" t="s">
        <v>297</v>
      </c>
      <c r="K112" s="52" t="s">
        <v>334</v>
      </c>
      <c r="L112" s="53" t="s">
        <v>299</v>
      </c>
      <c r="M112" s="44" t="s">
        <v>300</v>
      </c>
      <c r="N112" s="54">
        <v>0.85206804714333406</v>
      </c>
    </row>
    <row r="113" spans="1:14" x14ac:dyDescent="0.25">
      <c r="A113" s="45">
        <v>43120</v>
      </c>
      <c r="B113" s="46" t="s">
        <v>211</v>
      </c>
      <c r="C113" s="47" t="s">
        <v>20</v>
      </c>
      <c r="D113" s="47" t="s">
        <v>305</v>
      </c>
      <c r="E113" s="48">
        <v>1000</v>
      </c>
      <c r="F113" s="49">
        <v>1.5244901723741038</v>
      </c>
      <c r="G113" s="49">
        <v>1.7891648178630217</v>
      </c>
      <c r="H113" s="50">
        <v>558.91999999999996</v>
      </c>
      <c r="I113" s="46" t="s">
        <v>24</v>
      </c>
      <c r="J113" s="51" t="s">
        <v>297</v>
      </c>
      <c r="K113" s="52" t="s">
        <v>308</v>
      </c>
      <c r="L113" s="53" t="s">
        <v>299</v>
      </c>
      <c r="M113" s="44" t="s">
        <v>300</v>
      </c>
      <c r="N113" s="54">
        <v>0.85206804714333395</v>
      </c>
    </row>
    <row r="114" spans="1:14" x14ac:dyDescent="0.25">
      <c r="A114" s="45">
        <v>43120</v>
      </c>
      <c r="B114" s="46" t="s">
        <v>372</v>
      </c>
      <c r="C114" s="55" t="s">
        <v>304</v>
      </c>
      <c r="D114" s="47" t="s">
        <v>305</v>
      </c>
      <c r="E114" s="48">
        <v>3000</v>
      </c>
      <c r="F114" s="49">
        <v>4.5734705171223116</v>
      </c>
      <c r="G114" s="49">
        <v>5.3674944535890647</v>
      </c>
      <c r="H114" s="50">
        <v>558.91999999999996</v>
      </c>
      <c r="I114" s="46" t="s">
        <v>24</v>
      </c>
      <c r="J114" s="51" t="s">
        <v>297</v>
      </c>
      <c r="K114" s="52" t="s">
        <v>308</v>
      </c>
      <c r="L114" s="53" t="s">
        <v>299</v>
      </c>
      <c r="M114" s="44" t="s">
        <v>300</v>
      </c>
      <c r="N114" s="54">
        <v>0.85206804714333406</v>
      </c>
    </row>
    <row r="115" spans="1:14" x14ac:dyDescent="0.25">
      <c r="A115" s="45">
        <v>43120</v>
      </c>
      <c r="B115" s="46" t="s">
        <v>367</v>
      </c>
      <c r="C115" s="47" t="s">
        <v>20</v>
      </c>
      <c r="D115" s="47" t="s">
        <v>305</v>
      </c>
      <c r="E115" s="48">
        <v>750</v>
      </c>
      <c r="F115" s="49">
        <v>1.1433676292805779</v>
      </c>
      <c r="G115" s="49">
        <v>1.3418736133972662</v>
      </c>
      <c r="H115" s="50">
        <v>558.91999999999996</v>
      </c>
      <c r="I115" s="46" t="s">
        <v>13</v>
      </c>
      <c r="J115" s="51" t="s">
        <v>297</v>
      </c>
      <c r="K115" s="52" t="s">
        <v>306</v>
      </c>
      <c r="L115" s="53" t="s">
        <v>299</v>
      </c>
      <c r="M115" s="44" t="s">
        <v>300</v>
      </c>
      <c r="N115" s="54">
        <v>0.85206804714333406</v>
      </c>
    </row>
    <row r="116" spans="1:14" x14ac:dyDescent="0.25">
      <c r="A116" s="45">
        <v>43120</v>
      </c>
      <c r="B116" s="46" t="s">
        <v>361</v>
      </c>
      <c r="C116" s="47" t="s">
        <v>103</v>
      </c>
      <c r="D116" s="47" t="s">
        <v>305</v>
      </c>
      <c r="E116" s="48">
        <v>3000</v>
      </c>
      <c r="F116" s="49">
        <v>4.5734705171223116</v>
      </c>
      <c r="G116" s="49">
        <v>5.3674944535890647</v>
      </c>
      <c r="H116" s="50">
        <v>558.91999999999996</v>
      </c>
      <c r="I116" s="46" t="s">
        <v>13</v>
      </c>
      <c r="J116" s="51" t="s">
        <v>297</v>
      </c>
      <c r="K116" s="52" t="s">
        <v>306</v>
      </c>
      <c r="L116" s="53" t="s">
        <v>299</v>
      </c>
      <c r="M116" s="44" t="s">
        <v>300</v>
      </c>
      <c r="N116" s="54">
        <v>0.85206804714333406</v>
      </c>
    </row>
    <row r="117" spans="1:14" x14ac:dyDescent="0.25">
      <c r="A117" s="45">
        <v>43120</v>
      </c>
      <c r="B117" s="46" t="s">
        <v>212</v>
      </c>
      <c r="C117" s="47" t="s">
        <v>20</v>
      </c>
      <c r="D117" s="47" t="s">
        <v>305</v>
      </c>
      <c r="E117" s="48">
        <v>8900</v>
      </c>
      <c r="F117" s="49">
        <v>13.567962534129524</v>
      </c>
      <c r="G117" s="49">
        <v>15.923566878980893</v>
      </c>
      <c r="H117" s="50">
        <v>558.91999999999996</v>
      </c>
      <c r="I117" s="46" t="s">
        <v>13</v>
      </c>
      <c r="J117" s="51" t="s">
        <v>297</v>
      </c>
      <c r="K117" s="52" t="s">
        <v>306</v>
      </c>
      <c r="L117" s="53" t="s">
        <v>299</v>
      </c>
      <c r="M117" s="44" t="s">
        <v>300</v>
      </c>
      <c r="N117" s="54">
        <v>0.85206804714333406</v>
      </c>
    </row>
    <row r="118" spans="1:14" x14ac:dyDescent="0.25">
      <c r="A118" s="45">
        <v>43121</v>
      </c>
      <c r="B118" s="46" t="s">
        <v>213</v>
      </c>
      <c r="C118" s="47" t="s">
        <v>20</v>
      </c>
      <c r="D118" s="47" t="s">
        <v>305</v>
      </c>
      <c r="E118" s="48">
        <v>1400</v>
      </c>
      <c r="F118" s="49">
        <v>2.1342862413237453</v>
      </c>
      <c r="G118" s="49">
        <v>2.5048307450082303</v>
      </c>
      <c r="H118" s="50">
        <v>558.91999999999996</v>
      </c>
      <c r="I118" s="46" t="s">
        <v>24</v>
      </c>
      <c r="J118" s="51" t="s">
        <v>297</v>
      </c>
      <c r="K118" s="52" t="s">
        <v>308</v>
      </c>
      <c r="L118" s="53" t="s">
        <v>299</v>
      </c>
      <c r="M118" s="44" t="s">
        <v>300</v>
      </c>
      <c r="N118" s="54">
        <v>0.85206804714333406</v>
      </c>
    </row>
    <row r="119" spans="1:14" x14ac:dyDescent="0.25">
      <c r="A119" s="45">
        <v>43121</v>
      </c>
      <c r="B119" s="46" t="s">
        <v>372</v>
      </c>
      <c r="C119" s="55" t="s">
        <v>304</v>
      </c>
      <c r="D119" s="47" t="s">
        <v>305</v>
      </c>
      <c r="E119" s="48">
        <v>3000</v>
      </c>
      <c r="F119" s="49">
        <v>4.5734705171223116</v>
      </c>
      <c r="G119" s="49">
        <v>5.3674944535890647</v>
      </c>
      <c r="H119" s="50">
        <v>558.91999999999996</v>
      </c>
      <c r="I119" s="46" t="s">
        <v>24</v>
      </c>
      <c r="J119" s="51" t="s">
        <v>297</v>
      </c>
      <c r="K119" s="52" t="s">
        <v>308</v>
      </c>
      <c r="L119" s="53" t="s">
        <v>299</v>
      </c>
      <c r="M119" s="44" t="s">
        <v>300</v>
      </c>
      <c r="N119" s="54">
        <v>0.85206804714333406</v>
      </c>
    </row>
    <row r="120" spans="1:14" x14ac:dyDescent="0.25">
      <c r="A120" s="45">
        <v>43122</v>
      </c>
      <c r="B120" s="46" t="s">
        <v>348</v>
      </c>
      <c r="C120" s="55" t="s">
        <v>32</v>
      </c>
      <c r="D120" s="56" t="s">
        <v>10</v>
      </c>
      <c r="E120" s="48">
        <v>2000</v>
      </c>
      <c r="F120" s="49">
        <v>3.0489803447482076</v>
      </c>
      <c r="G120" s="49">
        <v>3.5783296357260435</v>
      </c>
      <c r="H120" s="50">
        <v>558.91999999999996</v>
      </c>
      <c r="I120" s="46" t="s">
        <v>19</v>
      </c>
      <c r="J120" s="51" t="s">
        <v>297</v>
      </c>
      <c r="K120" s="52" t="s">
        <v>373</v>
      </c>
      <c r="L120" s="53" t="s">
        <v>299</v>
      </c>
      <c r="M120" s="44" t="s">
        <v>300</v>
      </c>
      <c r="N120" s="54">
        <v>0.85206804714333395</v>
      </c>
    </row>
    <row r="121" spans="1:14" x14ac:dyDescent="0.25">
      <c r="A121" s="45">
        <v>43122</v>
      </c>
      <c r="B121" s="46" t="s">
        <v>350</v>
      </c>
      <c r="C121" s="55" t="s">
        <v>32</v>
      </c>
      <c r="D121" s="46" t="s">
        <v>9</v>
      </c>
      <c r="E121" s="48">
        <v>3000</v>
      </c>
      <c r="F121" s="49">
        <v>4.5734705171223116</v>
      </c>
      <c r="G121" s="49">
        <v>5.3674944535890647</v>
      </c>
      <c r="H121" s="50">
        <v>558.91999999999996</v>
      </c>
      <c r="I121" s="46" t="s">
        <v>19</v>
      </c>
      <c r="J121" s="51" t="s">
        <v>297</v>
      </c>
      <c r="K121" s="52" t="s">
        <v>373</v>
      </c>
      <c r="L121" s="53" t="s">
        <v>299</v>
      </c>
      <c r="M121" s="44" t="s">
        <v>300</v>
      </c>
      <c r="N121" s="54">
        <v>0.85206804714333406</v>
      </c>
    </row>
    <row r="122" spans="1:14" x14ac:dyDescent="0.25">
      <c r="A122" s="45">
        <v>43122</v>
      </c>
      <c r="B122" s="46" t="s">
        <v>351</v>
      </c>
      <c r="C122" s="55" t="s">
        <v>32</v>
      </c>
      <c r="D122" s="47" t="s">
        <v>11</v>
      </c>
      <c r="E122" s="48">
        <v>3000</v>
      </c>
      <c r="F122" s="49">
        <v>4.5734705171223116</v>
      </c>
      <c r="G122" s="49">
        <v>5.3674944535890647</v>
      </c>
      <c r="H122" s="50">
        <v>558.91999999999996</v>
      </c>
      <c r="I122" s="46" t="s">
        <v>19</v>
      </c>
      <c r="J122" s="51" t="s">
        <v>297</v>
      </c>
      <c r="K122" s="52" t="s">
        <v>373</v>
      </c>
      <c r="L122" s="53" t="s">
        <v>299</v>
      </c>
      <c r="M122" s="44" t="s">
        <v>300</v>
      </c>
      <c r="N122" s="54">
        <v>0.85206804714333406</v>
      </c>
    </row>
    <row r="123" spans="1:14" x14ac:dyDescent="0.25">
      <c r="A123" s="45">
        <v>43122</v>
      </c>
      <c r="B123" s="46" t="s">
        <v>337</v>
      </c>
      <c r="C123" s="55" t="s">
        <v>32</v>
      </c>
      <c r="D123" s="47" t="s">
        <v>305</v>
      </c>
      <c r="E123" s="48">
        <v>3000</v>
      </c>
      <c r="F123" s="49">
        <v>4.5734705171223116</v>
      </c>
      <c r="G123" s="49">
        <v>5.3674944535890647</v>
      </c>
      <c r="H123" s="50">
        <v>558.91999999999996</v>
      </c>
      <c r="I123" s="46" t="s">
        <v>19</v>
      </c>
      <c r="J123" s="51" t="s">
        <v>297</v>
      </c>
      <c r="K123" s="52" t="s">
        <v>373</v>
      </c>
      <c r="L123" s="53" t="s">
        <v>299</v>
      </c>
      <c r="M123" s="44" t="s">
        <v>300</v>
      </c>
      <c r="N123" s="54">
        <v>0.85206804714333406</v>
      </c>
    </row>
    <row r="124" spans="1:14" x14ac:dyDescent="0.25">
      <c r="A124" s="45">
        <v>43122</v>
      </c>
      <c r="B124" s="46" t="s">
        <v>338</v>
      </c>
      <c r="C124" s="55" t="s">
        <v>32</v>
      </c>
      <c r="D124" s="47" t="s">
        <v>305</v>
      </c>
      <c r="E124" s="48">
        <v>3000</v>
      </c>
      <c r="F124" s="49">
        <v>4.5734705171223116</v>
      </c>
      <c r="G124" s="49">
        <v>5.3674944535890647</v>
      </c>
      <c r="H124" s="50">
        <v>558.91999999999996</v>
      </c>
      <c r="I124" s="46" t="s">
        <v>19</v>
      </c>
      <c r="J124" s="51" t="s">
        <v>297</v>
      </c>
      <c r="K124" s="52" t="s">
        <v>373</v>
      </c>
      <c r="L124" s="53" t="s">
        <v>299</v>
      </c>
      <c r="M124" s="44" t="s">
        <v>300</v>
      </c>
      <c r="N124" s="54">
        <v>0.85206804714333406</v>
      </c>
    </row>
    <row r="125" spans="1:14" x14ac:dyDescent="0.25">
      <c r="A125" s="45">
        <v>43122</v>
      </c>
      <c r="B125" s="46" t="s">
        <v>339</v>
      </c>
      <c r="C125" s="55" t="s">
        <v>32</v>
      </c>
      <c r="D125" s="47" t="s">
        <v>305</v>
      </c>
      <c r="E125" s="48">
        <v>3000</v>
      </c>
      <c r="F125" s="49">
        <v>4.5734705171223116</v>
      </c>
      <c r="G125" s="49">
        <v>5.3674944535890647</v>
      </c>
      <c r="H125" s="50">
        <v>558.91999999999996</v>
      </c>
      <c r="I125" s="46" t="s">
        <v>19</v>
      </c>
      <c r="J125" s="51" t="s">
        <v>297</v>
      </c>
      <c r="K125" s="52" t="s">
        <v>373</v>
      </c>
      <c r="L125" s="53" t="s">
        <v>299</v>
      </c>
      <c r="M125" s="44" t="s">
        <v>300</v>
      </c>
      <c r="N125" s="54">
        <v>0.85206804714333406</v>
      </c>
    </row>
    <row r="126" spans="1:14" x14ac:dyDescent="0.25">
      <c r="A126" s="45">
        <v>43122</v>
      </c>
      <c r="B126" s="46" t="s">
        <v>214</v>
      </c>
      <c r="C126" s="47" t="s">
        <v>20</v>
      </c>
      <c r="D126" s="46" t="s">
        <v>16</v>
      </c>
      <c r="E126" s="48">
        <v>1200</v>
      </c>
      <c r="F126" s="49">
        <v>1.8293882068489247</v>
      </c>
      <c r="G126" s="49">
        <v>2.1469977814356258</v>
      </c>
      <c r="H126" s="50">
        <v>558.91999999999996</v>
      </c>
      <c r="I126" s="46" t="s">
        <v>17</v>
      </c>
      <c r="J126" s="51" t="s">
        <v>297</v>
      </c>
      <c r="K126" s="52" t="s">
        <v>342</v>
      </c>
      <c r="L126" s="53" t="s">
        <v>299</v>
      </c>
      <c r="M126" s="44" t="s">
        <v>300</v>
      </c>
      <c r="N126" s="54">
        <v>0.85206804714333417</v>
      </c>
    </row>
    <row r="127" spans="1:14" x14ac:dyDescent="0.25">
      <c r="A127" s="45">
        <v>43122</v>
      </c>
      <c r="B127" s="46" t="s">
        <v>179</v>
      </c>
      <c r="C127" s="47" t="s">
        <v>20</v>
      </c>
      <c r="D127" s="47" t="s">
        <v>305</v>
      </c>
      <c r="E127" s="48">
        <v>3000</v>
      </c>
      <c r="F127" s="49">
        <v>4.5734705171223116</v>
      </c>
      <c r="G127" s="49">
        <v>5.3674944535890647</v>
      </c>
      <c r="H127" s="50">
        <v>558.91999999999996</v>
      </c>
      <c r="I127" s="46" t="s">
        <v>33</v>
      </c>
      <c r="J127" s="51" t="s">
        <v>297</v>
      </c>
      <c r="K127" s="52" t="s">
        <v>334</v>
      </c>
      <c r="L127" s="53" t="s">
        <v>299</v>
      </c>
      <c r="M127" s="44" t="s">
        <v>300</v>
      </c>
      <c r="N127" s="54">
        <v>0.85206804714333406</v>
      </c>
    </row>
    <row r="128" spans="1:14" x14ac:dyDescent="0.25">
      <c r="A128" s="45">
        <v>43122</v>
      </c>
      <c r="B128" s="46" t="s">
        <v>374</v>
      </c>
      <c r="C128" s="55" t="s">
        <v>323</v>
      </c>
      <c r="D128" s="46" t="s">
        <v>9</v>
      </c>
      <c r="E128" s="48">
        <v>45000</v>
      </c>
      <c r="F128" s="49">
        <v>68.602057756834668</v>
      </c>
      <c r="G128" s="49">
        <v>80.512416803835976</v>
      </c>
      <c r="H128" s="50">
        <v>558.91999999999996</v>
      </c>
      <c r="I128" s="46" t="s">
        <v>18</v>
      </c>
      <c r="J128" s="51" t="s">
        <v>297</v>
      </c>
      <c r="K128" s="52" t="s">
        <v>375</v>
      </c>
      <c r="L128" s="53" t="s">
        <v>299</v>
      </c>
      <c r="M128" s="44" t="s">
        <v>300</v>
      </c>
      <c r="N128" s="54">
        <v>0.85206804714333395</v>
      </c>
    </row>
    <row r="129" spans="1:14" x14ac:dyDescent="0.25">
      <c r="A129" s="45">
        <v>43122</v>
      </c>
      <c r="B129" s="46" t="s">
        <v>215</v>
      </c>
      <c r="C129" s="47" t="s">
        <v>20</v>
      </c>
      <c r="D129" s="46" t="s">
        <v>9</v>
      </c>
      <c r="E129" s="48">
        <v>1000</v>
      </c>
      <c r="F129" s="49">
        <v>1.5244901723741038</v>
      </c>
      <c r="G129" s="49">
        <v>1.7891648178630217</v>
      </c>
      <c r="H129" s="50">
        <v>558.91999999999996</v>
      </c>
      <c r="I129" s="46" t="s">
        <v>18</v>
      </c>
      <c r="J129" s="51" t="s">
        <v>297</v>
      </c>
      <c r="K129" s="52" t="s">
        <v>302</v>
      </c>
      <c r="L129" s="53" t="s">
        <v>299</v>
      </c>
      <c r="M129" s="44" t="s">
        <v>300</v>
      </c>
      <c r="N129" s="54">
        <v>0.85206804714333395</v>
      </c>
    </row>
    <row r="130" spans="1:14" x14ac:dyDescent="0.25">
      <c r="A130" s="45">
        <v>43122</v>
      </c>
      <c r="B130" s="46" t="s">
        <v>216</v>
      </c>
      <c r="C130" s="47" t="s">
        <v>20</v>
      </c>
      <c r="D130" s="47" t="s">
        <v>305</v>
      </c>
      <c r="E130" s="48">
        <v>1900</v>
      </c>
      <c r="F130" s="49">
        <v>2.8965313275107971</v>
      </c>
      <c r="G130" s="49">
        <v>3.399413153939741</v>
      </c>
      <c r="H130" s="50">
        <v>558.91999999999996</v>
      </c>
      <c r="I130" s="46" t="s">
        <v>24</v>
      </c>
      <c r="J130" s="51" t="s">
        <v>297</v>
      </c>
      <c r="K130" s="52" t="s">
        <v>308</v>
      </c>
      <c r="L130" s="53" t="s">
        <v>299</v>
      </c>
      <c r="M130" s="44" t="s">
        <v>300</v>
      </c>
      <c r="N130" s="54">
        <v>0.85206804714333406</v>
      </c>
    </row>
    <row r="131" spans="1:14" x14ac:dyDescent="0.25">
      <c r="A131" s="45">
        <v>43122</v>
      </c>
      <c r="B131" s="46" t="s">
        <v>217</v>
      </c>
      <c r="C131" s="47" t="s">
        <v>20</v>
      </c>
      <c r="D131" s="47" t="s">
        <v>305</v>
      </c>
      <c r="E131" s="48">
        <v>7500</v>
      </c>
      <c r="F131" s="49">
        <v>11.433676292805778</v>
      </c>
      <c r="G131" s="49">
        <v>13.418736133972663</v>
      </c>
      <c r="H131" s="50">
        <v>558.91999999999996</v>
      </c>
      <c r="I131" s="46" t="s">
        <v>24</v>
      </c>
      <c r="J131" s="51" t="s">
        <v>297</v>
      </c>
      <c r="K131" s="52" t="s">
        <v>308</v>
      </c>
      <c r="L131" s="53" t="s">
        <v>299</v>
      </c>
      <c r="M131" s="44" t="s">
        <v>300</v>
      </c>
      <c r="N131" s="54">
        <v>0.85206804714333395</v>
      </c>
    </row>
    <row r="132" spans="1:14" x14ac:dyDescent="0.25">
      <c r="A132" s="45">
        <v>43122</v>
      </c>
      <c r="B132" s="46" t="s">
        <v>376</v>
      </c>
      <c r="C132" s="47" t="s">
        <v>103</v>
      </c>
      <c r="D132" s="47" t="s">
        <v>305</v>
      </c>
      <c r="E132" s="48">
        <v>5000</v>
      </c>
      <c r="F132" s="49">
        <v>7.6224508618705187</v>
      </c>
      <c r="G132" s="49">
        <v>8.9458240893151082</v>
      </c>
      <c r="H132" s="50">
        <v>558.91999999999996</v>
      </c>
      <c r="I132" s="46" t="s">
        <v>24</v>
      </c>
      <c r="J132" s="51" t="s">
        <v>297</v>
      </c>
      <c r="K132" s="52" t="s">
        <v>377</v>
      </c>
      <c r="L132" s="53" t="s">
        <v>299</v>
      </c>
      <c r="M132" s="44" t="s">
        <v>300</v>
      </c>
      <c r="N132" s="54">
        <v>0.85206804714333406</v>
      </c>
    </row>
    <row r="133" spans="1:14" x14ac:dyDescent="0.25">
      <c r="A133" s="45">
        <v>43122</v>
      </c>
      <c r="B133" s="46" t="s">
        <v>378</v>
      </c>
      <c r="C133" s="47" t="s">
        <v>103</v>
      </c>
      <c r="D133" s="47" t="s">
        <v>305</v>
      </c>
      <c r="E133" s="48">
        <v>3000</v>
      </c>
      <c r="F133" s="49">
        <v>4.5734705171223116</v>
      </c>
      <c r="G133" s="49">
        <v>5.3674944535890647</v>
      </c>
      <c r="H133" s="50">
        <v>558.91999999999996</v>
      </c>
      <c r="I133" s="46" t="s">
        <v>24</v>
      </c>
      <c r="J133" s="51" t="s">
        <v>297</v>
      </c>
      <c r="K133" s="52" t="s">
        <v>308</v>
      </c>
      <c r="L133" s="53" t="s">
        <v>299</v>
      </c>
      <c r="M133" s="44" t="s">
        <v>300</v>
      </c>
      <c r="N133" s="54">
        <v>0.85206804714333406</v>
      </c>
    </row>
    <row r="134" spans="1:14" x14ac:dyDescent="0.25">
      <c r="A134" s="45">
        <v>43123</v>
      </c>
      <c r="B134" s="46" t="s">
        <v>179</v>
      </c>
      <c r="C134" s="47" t="s">
        <v>20</v>
      </c>
      <c r="D134" s="47" t="s">
        <v>305</v>
      </c>
      <c r="E134" s="48">
        <v>3000</v>
      </c>
      <c r="F134" s="49">
        <v>4.5734705171223116</v>
      </c>
      <c r="G134" s="49">
        <v>5.3674944535890647</v>
      </c>
      <c r="H134" s="50">
        <v>558.91999999999996</v>
      </c>
      <c r="I134" s="46" t="s">
        <v>33</v>
      </c>
      <c r="J134" s="51" t="s">
        <v>297</v>
      </c>
      <c r="K134" s="52" t="s">
        <v>334</v>
      </c>
      <c r="L134" s="53" t="s">
        <v>299</v>
      </c>
      <c r="M134" s="44" t="s">
        <v>300</v>
      </c>
      <c r="N134" s="54">
        <v>0.85206804714333406</v>
      </c>
    </row>
    <row r="135" spans="1:14" x14ac:dyDescent="0.25">
      <c r="A135" s="45">
        <v>43123</v>
      </c>
      <c r="B135" s="46" t="s">
        <v>216</v>
      </c>
      <c r="C135" s="47" t="s">
        <v>20</v>
      </c>
      <c r="D135" s="47" t="s">
        <v>305</v>
      </c>
      <c r="E135" s="48">
        <v>3350</v>
      </c>
      <c r="F135" s="49">
        <v>5.1070420774532481</v>
      </c>
      <c r="G135" s="49">
        <v>5.9937021398411225</v>
      </c>
      <c r="H135" s="50">
        <v>558.91999999999996</v>
      </c>
      <c r="I135" s="46" t="s">
        <v>24</v>
      </c>
      <c r="J135" s="51" t="s">
        <v>297</v>
      </c>
      <c r="K135" s="52" t="s">
        <v>308</v>
      </c>
      <c r="L135" s="53" t="s">
        <v>299</v>
      </c>
      <c r="M135" s="44" t="s">
        <v>300</v>
      </c>
      <c r="N135" s="54">
        <v>0.85206804714333406</v>
      </c>
    </row>
    <row r="136" spans="1:14" x14ac:dyDescent="0.25">
      <c r="A136" s="45">
        <v>43123</v>
      </c>
      <c r="B136" s="46" t="s">
        <v>376</v>
      </c>
      <c r="C136" s="47" t="s">
        <v>103</v>
      </c>
      <c r="D136" s="47" t="s">
        <v>305</v>
      </c>
      <c r="E136" s="48">
        <v>5000</v>
      </c>
      <c r="F136" s="49">
        <v>7.6224508618705187</v>
      </c>
      <c r="G136" s="49">
        <v>8.9458240893151082</v>
      </c>
      <c r="H136" s="50">
        <v>558.91999999999996</v>
      </c>
      <c r="I136" s="46" t="s">
        <v>24</v>
      </c>
      <c r="J136" s="51" t="s">
        <v>297</v>
      </c>
      <c r="K136" s="52" t="s">
        <v>377</v>
      </c>
      <c r="L136" s="53" t="s">
        <v>299</v>
      </c>
      <c r="M136" s="44" t="s">
        <v>300</v>
      </c>
      <c r="N136" s="54">
        <v>0.85206804714333406</v>
      </c>
    </row>
    <row r="137" spans="1:14" x14ac:dyDescent="0.25">
      <c r="A137" s="45">
        <v>43123</v>
      </c>
      <c r="B137" s="46" t="s">
        <v>378</v>
      </c>
      <c r="C137" s="47" t="s">
        <v>103</v>
      </c>
      <c r="D137" s="47" t="s">
        <v>305</v>
      </c>
      <c r="E137" s="48">
        <v>3000</v>
      </c>
      <c r="F137" s="49">
        <v>4.5734705171223116</v>
      </c>
      <c r="G137" s="49">
        <v>5.3674944535890647</v>
      </c>
      <c r="H137" s="50">
        <v>558.91999999999996</v>
      </c>
      <c r="I137" s="46" t="s">
        <v>24</v>
      </c>
      <c r="J137" s="51" t="s">
        <v>297</v>
      </c>
      <c r="K137" s="52" t="s">
        <v>308</v>
      </c>
      <c r="L137" s="53" t="s">
        <v>299</v>
      </c>
      <c r="M137" s="44" t="s">
        <v>300</v>
      </c>
      <c r="N137" s="54">
        <v>0.85206804714333406</v>
      </c>
    </row>
    <row r="138" spans="1:14" x14ac:dyDescent="0.25">
      <c r="A138" s="45">
        <v>43123</v>
      </c>
      <c r="B138" s="46" t="s">
        <v>379</v>
      </c>
      <c r="C138" s="55" t="s">
        <v>304</v>
      </c>
      <c r="D138" s="47" t="s">
        <v>305</v>
      </c>
      <c r="E138" s="48">
        <v>4700</v>
      </c>
      <c r="F138" s="49">
        <v>7.1651038101582882</v>
      </c>
      <c r="G138" s="49">
        <v>8.4090746439562025</v>
      </c>
      <c r="H138" s="50">
        <v>558.91999999999996</v>
      </c>
      <c r="I138" s="46" t="s">
        <v>24</v>
      </c>
      <c r="J138" s="51" t="s">
        <v>297</v>
      </c>
      <c r="K138" s="52" t="s">
        <v>308</v>
      </c>
      <c r="L138" s="53" t="s">
        <v>299</v>
      </c>
      <c r="M138" s="44" t="s">
        <v>300</v>
      </c>
      <c r="N138" s="54">
        <v>0.85206804714333406</v>
      </c>
    </row>
    <row r="139" spans="1:14" x14ac:dyDescent="0.25">
      <c r="A139" s="45">
        <v>43123</v>
      </c>
      <c r="B139" s="46" t="s">
        <v>218</v>
      </c>
      <c r="C139" s="47" t="s">
        <v>20</v>
      </c>
      <c r="D139" s="47" t="s">
        <v>305</v>
      </c>
      <c r="E139" s="48">
        <v>2700</v>
      </c>
      <c r="F139" s="49">
        <v>4.1161234654100802</v>
      </c>
      <c r="G139" s="49">
        <v>4.8307450082301582</v>
      </c>
      <c r="H139" s="50">
        <v>558.91999999999996</v>
      </c>
      <c r="I139" s="46" t="s">
        <v>13</v>
      </c>
      <c r="J139" s="51" t="s">
        <v>297</v>
      </c>
      <c r="K139" s="52" t="s">
        <v>306</v>
      </c>
      <c r="L139" s="53" t="s">
        <v>299</v>
      </c>
      <c r="M139" s="44" t="s">
        <v>300</v>
      </c>
      <c r="N139" s="54">
        <v>0.85206804714333406</v>
      </c>
    </row>
    <row r="140" spans="1:14" x14ac:dyDescent="0.25">
      <c r="A140" s="45">
        <v>43123</v>
      </c>
      <c r="B140" s="46" t="s">
        <v>219</v>
      </c>
      <c r="C140" s="47" t="s">
        <v>20</v>
      </c>
      <c r="D140" s="47" t="s">
        <v>305</v>
      </c>
      <c r="E140" s="48">
        <v>2500</v>
      </c>
      <c r="F140" s="49">
        <v>3.8112254309352593</v>
      </c>
      <c r="G140" s="49">
        <v>4.4729120446575541</v>
      </c>
      <c r="H140" s="50">
        <v>558.91999999999996</v>
      </c>
      <c r="I140" s="46" t="s">
        <v>13</v>
      </c>
      <c r="J140" s="51" t="s">
        <v>297</v>
      </c>
      <c r="K140" s="52" t="s">
        <v>306</v>
      </c>
      <c r="L140" s="53" t="s">
        <v>299</v>
      </c>
      <c r="M140" s="44" t="s">
        <v>300</v>
      </c>
      <c r="N140" s="54">
        <v>0.85206804714333406</v>
      </c>
    </row>
    <row r="141" spans="1:14" x14ac:dyDescent="0.25">
      <c r="A141" s="45">
        <v>43123</v>
      </c>
      <c r="B141" s="46" t="s">
        <v>380</v>
      </c>
      <c r="C141" s="47" t="s">
        <v>103</v>
      </c>
      <c r="D141" s="47" t="s">
        <v>305</v>
      </c>
      <c r="E141" s="48">
        <v>3000</v>
      </c>
      <c r="F141" s="49">
        <v>4.5734705171223116</v>
      </c>
      <c r="G141" s="49">
        <v>5.3674944535890647</v>
      </c>
      <c r="H141" s="50">
        <v>558.91999999999996</v>
      </c>
      <c r="I141" s="46" t="s">
        <v>13</v>
      </c>
      <c r="J141" s="51" t="s">
        <v>297</v>
      </c>
      <c r="K141" s="52" t="s">
        <v>306</v>
      </c>
      <c r="L141" s="53" t="s">
        <v>299</v>
      </c>
      <c r="M141" s="44" t="s">
        <v>300</v>
      </c>
      <c r="N141" s="54">
        <v>0.85206804714333406</v>
      </c>
    </row>
    <row r="142" spans="1:14" x14ac:dyDescent="0.25">
      <c r="A142" s="45">
        <v>43123</v>
      </c>
      <c r="B142" s="46" t="s">
        <v>381</v>
      </c>
      <c r="C142" s="47" t="s">
        <v>103</v>
      </c>
      <c r="D142" s="47" t="s">
        <v>305</v>
      </c>
      <c r="E142" s="48">
        <v>5000</v>
      </c>
      <c r="F142" s="49">
        <v>7.6224508618705187</v>
      </c>
      <c r="G142" s="49">
        <v>8.9458240893151082</v>
      </c>
      <c r="H142" s="50">
        <v>558.91999999999996</v>
      </c>
      <c r="I142" s="46" t="s">
        <v>13</v>
      </c>
      <c r="J142" s="51" t="s">
        <v>297</v>
      </c>
      <c r="K142" s="52" t="s">
        <v>382</v>
      </c>
      <c r="L142" s="53" t="s">
        <v>299</v>
      </c>
      <c r="M142" s="44" t="s">
        <v>300</v>
      </c>
      <c r="N142" s="54">
        <v>0.85206804714333406</v>
      </c>
    </row>
    <row r="143" spans="1:14" x14ac:dyDescent="0.25">
      <c r="A143" s="45">
        <v>43123</v>
      </c>
      <c r="B143" s="46" t="s">
        <v>383</v>
      </c>
      <c r="C143" s="55" t="s">
        <v>304</v>
      </c>
      <c r="D143" s="47" t="s">
        <v>305</v>
      </c>
      <c r="E143" s="48">
        <v>2700</v>
      </c>
      <c r="F143" s="49">
        <v>4.1161234654100802</v>
      </c>
      <c r="G143" s="49">
        <v>4.8307450082301582</v>
      </c>
      <c r="H143" s="50">
        <v>558.91999999999996</v>
      </c>
      <c r="I143" s="46" t="s">
        <v>13</v>
      </c>
      <c r="J143" s="51" t="s">
        <v>297</v>
      </c>
      <c r="K143" s="52" t="s">
        <v>306</v>
      </c>
      <c r="L143" s="53" t="s">
        <v>299</v>
      </c>
      <c r="M143" s="44" t="s">
        <v>300</v>
      </c>
      <c r="N143" s="54">
        <v>0.85206804714333406</v>
      </c>
    </row>
    <row r="144" spans="1:14" x14ac:dyDescent="0.25">
      <c r="A144" s="45">
        <v>43124</v>
      </c>
      <c r="B144" s="46" t="s">
        <v>337</v>
      </c>
      <c r="C144" s="55" t="s">
        <v>32</v>
      </c>
      <c r="D144" s="47" t="s">
        <v>305</v>
      </c>
      <c r="E144" s="48">
        <v>2000</v>
      </c>
      <c r="F144" s="49">
        <v>3.0489803447482076</v>
      </c>
      <c r="G144" s="49">
        <v>3.5783296357260435</v>
      </c>
      <c r="H144" s="50">
        <v>558.91999999999996</v>
      </c>
      <c r="I144" s="46" t="s">
        <v>19</v>
      </c>
      <c r="J144" s="51" t="s">
        <v>297</v>
      </c>
      <c r="K144" s="52" t="s">
        <v>384</v>
      </c>
      <c r="L144" s="53" t="s">
        <v>299</v>
      </c>
      <c r="M144" s="44" t="s">
        <v>300</v>
      </c>
      <c r="N144" s="54">
        <v>0.85206804714333395</v>
      </c>
    </row>
    <row r="145" spans="1:14" x14ac:dyDescent="0.25">
      <c r="A145" s="45">
        <v>43124</v>
      </c>
      <c r="B145" s="46" t="s">
        <v>338</v>
      </c>
      <c r="C145" s="55" t="s">
        <v>32</v>
      </c>
      <c r="D145" s="47" t="s">
        <v>305</v>
      </c>
      <c r="E145" s="48">
        <v>2000</v>
      </c>
      <c r="F145" s="49">
        <v>3.0489803447482076</v>
      </c>
      <c r="G145" s="49">
        <v>3.5783296357260435</v>
      </c>
      <c r="H145" s="50">
        <v>558.91999999999996</v>
      </c>
      <c r="I145" s="46" t="s">
        <v>19</v>
      </c>
      <c r="J145" s="51" t="s">
        <v>297</v>
      </c>
      <c r="K145" s="52" t="s">
        <v>384</v>
      </c>
      <c r="L145" s="53" t="s">
        <v>299</v>
      </c>
      <c r="M145" s="44" t="s">
        <v>300</v>
      </c>
      <c r="N145" s="54">
        <v>0.85206804714333395</v>
      </c>
    </row>
    <row r="146" spans="1:14" x14ac:dyDescent="0.25">
      <c r="A146" s="45">
        <v>43124</v>
      </c>
      <c r="B146" s="46" t="s">
        <v>339</v>
      </c>
      <c r="C146" s="55" t="s">
        <v>32</v>
      </c>
      <c r="D146" s="47" t="s">
        <v>305</v>
      </c>
      <c r="E146" s="48">
        <v>2000</v>
      </c>
      <c r="F146" s="49">
        <v>3.0489803447482076</v>
      </c>
      <c r="G146" s="49">
        <v>3.5783296357260435</v>
      </c>
      <c r="H146" s="50">
        <v>558.91999999999996</v>
      </c>
      <c r="I146" s="46" t="s">
        <v>19</v>
      </c>
      <c r="J146" s="51" t="s">
        <v>297</v>
      </c>
      <c r="K146" s="52" t="s">
        <v>384</v>
      </c>
      <c r="L146" s="53" t="s">
        <v>299</v>
      </c>
      <c r="M146" s="44" t="s">
        <v>300</v>
      </c>
      <c r="N146" s="54">
        <v>0.85206804714333395</v>
      </c>
    </row>
    <row r="147" spans="1:14" x14ac:dyDescent="0.25">
      <c r="A147" s="45">
        <v>43124</v>
      </c>
      <c r="B147" s="46" t="s">
        <v>179</v>
      </c>
      <c r="C147" s="47" t="s">
        <v>20</v>
      </c>
      <c r="D147" s="47" t="s">
        <v>305</v>
      </c>
      <c r="E147" s="48">
        <v>3000</v>
      </c>
      <c r="F147" s="49">
        <v>4.5734705171223116</v>
      </c>
      <c r="G147" s="49">
        <v>5.3674944535890647</v>
      </c>
      <c r="H147" s="50">
        <v>558.91999999999996</v>
      </c>
      <c r="I147" s="46" t="s">
        <v>33</v>
      </c>
      <c r="J147" s="51" t="s">
        <v>297</v>
      </c>
      <c r="K147" s="52" t="s">
        <v>334</v>
      </c>
      <c r="L147" s="53" t="s">
        <v>299</v>
      </c>
      <c r="M147" s="44" t="s">
        <v>300</v>
      </c>
      <c r="N147" s="54">
        <v>0.85206804714333406</v>
      </c>
    </row>
    <row r="148" spans="1:14" x14ac:dyDescent="0.25">
      <c r="A148" s="45">
        <v>43124</v>
      </c>
      <c r="B148" s="46" t="s">
        <v>214</v>
      </c>
      <c r="C148" s="47" t="s">
        <v>20</v>
      </c>
      <c r="D148" s="46" t="s">
        <v>16</v>
      </c>
      <c r="E148" s="48">
        <v>1200</v>
      </c>
      <c r="F148" s="49">
        <v>1.8293882068489247</v>
      </c>
      <c r="G148" s="49">
        <v>2.1469977814356258</v>
      </c>
      <c r="H148" s="50">
        <v>558.91999999999996</v>
      </c>
      <c r="I148" s="46" t="s">
        <v>17</v>
      </c>
      <c r="J148" s="51" t="s">
        <v>297</v>
      </c>
      <c r="K148" s="52" t="s">
        <v>342</v>
      </c>
      <c r="L148" s="53" t="s">
        <v>299</v>
      </c>
      <c r="M148" s="44" t="s">
        <v>300</v>
      </c>
      <c r="N148" s="54">
        <v>0.85206804714333417</v>
      </c>
    </row>
    <row r="149" spans="1:14" x14ac:dyDescent="0.25">
      <c r="A149" s="45">
        <v>43124</v>
      </c>
      <c r="B149" s="46" t="s">
        <v>216</v>
      </c>
      <c r="C149" s="47" t="s">
        <v>20</v>
      </c>
      <c r="D149" s="47" t="s">
        <v>305</v>
      </c>
      <c r="E149" s="48">
        <v>12550</v>
      </c>
      <c r="F149" s="49">
        <v>19.132351663295001</v>
      </c>
      <c r="G149" s="49">
        <v>22.454018464180923</v>
      </c>
      <c r="H149" s="50">
        <v>558.91999999999996</v>
      </c>
      <c r="I149" s="46" t="s">
        <v>24</v>
      </c>
      <c r="J149" s="51" t="s">
        <v>297</v>
      </c>
      <c r="K149" s="52" t="s">
        <v>308</v>
      </c>
      <c r="L149" s="53" t="s">
        <v>299</v>
      </c>
      <c r="M149" s="44" t="s">
        <v>300</v>
      </c>
      <c r="N149" s="54">
        <v>0.85206804714333395</v>
      </c>
    </row>
    <row r="150" spans="1:14" x14ac:dyDescent="0.25">
      <c r="A150" s="45">
        <v>43124</v>
      </c>
      <c r="B150" s="46" t="s">
        <v>186</v>
      </c>
      <c r="C150" s="47" t="s">
        <v>103</v>
      </c>
      <c r="D150" s="47" t="s">
        <v>305</v>
      </c>
      <c r="E150" s="48">
        <v>5000</v>
      </c>
      <c r="F150" s="49">
        <v>7.6224508618705187</v>
      </c>
      <c r="G150" s="49">
        <v>8.9458240893151082</v>
      </c>
      <c r="H150" s="50">
        <v>558.91999999999996</v>
      </c>
      <c r="I150" s="46" t="s">
        <v>24</v>
      </c>
      <c r="J150" s="51" t="s">
        <v>297</v>
      </c>
      <c r="K150" s="52" t="s">
        <v>377</v>
      </c>
      <c r="L150" s="53" t="s">
        <v>299</v>
      </c>
      <c r="M150" s="44" t="s">
        <v>300</v>
      </c>
      <c r="N150" s="54">
        <v>0.85206804714333406</v>
      </c>
    </row>
    <row r="151" spans="1:14" x14ac:dyDescent="0.25">
      <c r="A151" s="45">
        <v>43124</v>
      </c>
      <c r="B151" s="46" t="s">
        <v>185</v>
      </c>
      <c r="C151" s="47" t="s">
        <v>103</v>
      </c>
      <c r="D151" s="47" t="s">
        <v>305</v>
      </c>
      <c r="E151" s="48">
        <v>3000</v>
      </c>
      <c r="F151" s="49">
        <v>4.5734705171223116</v>
      </c>
      <c r="G151" s="49">
        <v>5.3674944535890647</v>
      </c>
      <c r="H151" s="50">
        <v>558.91999999999996</v>
      </c>
      <c r="I151" s="46" t="s">
        <v>24</v>
      </c>
      <c r="J151" s="51" t="s">
        <v>297</v>
      </c>
      <c r="K151" s="52" t="s">
        <v>308</v>
      </c>
      <c r="L151" s="53" t="s">
        <v>299</v>
      </c>
      <c r="M151" s="44" t="s">
        <v>300</v>
      </c>
      <c r="N151" s="54">
        <v>0.85206804714333406</v>
      </c>
    </row>
    <row r="152" spans="1:14" x14ac:dyDescent="0.25">
      <c r="A152" s="45">
        <v>43124</v>
      </c>
      <c r="B152" s="46" t="s">
        <v>220</v>
      </c>
      <c r="C152" s="55" t="s">
        <v>304</v>
      </c>
      <c r="D152" s="47" t="s">
        <v>305</v>
      </c>
      <c r="E152" s="48">
        <v>9850</v>
      </c>
      <c r="F152" s="49">
        <v>15.016228197884923</v>
      </c>
      <c r="G152" s="49">
        <v>17.623273455950763</v>
      </c>
      <c r="H152" s="50">
        <v>558.91999999999996</v>
      </c>
      <c r="I152" s="46" t="s">
        <v>24</v>
      </c>
      <c r="J152" s="51" t="s">
        <v>297</v>
      </c>
      <c r="K152" s="52" t="s">
        <v>308</v>
      </c>
      <c r="L152" s="53" t="s">
        <v>299</v>
      </c>
      <c r="M152" s="44" t="s">
        <v>300</v>
      </c>
      <c r="N152" s="54">
        <v>0.85206804714333406</v>
      </c>
    </row>
    <row r="153" spans="1:14" x14ac:dyDescent="0.25">
      <c r="A153" s="45">
        <v>43124</v>
      </c>
      <c r="B153" s="46" t="s">
        <v>166</v>
      </c>
      <c r="C153" s="47" t="s">
        <v>20</v>
      </c>
      <c r="D153" s="47" t="s">
        <v>305</v>
      </c>
      <c r="E153" s="48">
        <v>1500</v>
      </c>
      <c r="F153" s="49">
        <v>2.2867352585611558</v>
      </c>
      <c r="G153" s="49">
        <v>2.6837472267945324</v>
      </c>
      <c r="H153" s="50">
        <v>558.91999999999996</v>
      </c>
      <c r="I153" s="46" t="s">
        <v>13</v>
      </c>
      <c r="J153" s="51" t="s">
        <v>297</v>
      </c>
      <c r="K153" s="52" t="s">
        <v>306</v>
      </c>
      <c r="L153" s="53" t="s">
        <v>299</v>
      </c>
      <c r="M153" s="44" t="s">
        <v>300</v>
      </c>
      <c r="N153" s="54">
        <v>0.85206804714333406</v>
      </c>
    </row>
    <row r="154" spans="1:14" x14ac:dyDescent="0.25">
      <c r="A154" s="45">
        <v>43124</v>
      </c>
      <c r="B154" s="46" t="s">
        <v>185</v>
      </c>
      <c r="C154" s="47" t="s">
        <v>103</v>
      </c>
      <c r="D154" s="47" t="s">
        <v>305</v>
      </c>
      <c r="E154" s="48">
        <v>3000</v>
      </c>
      <c r="F154" s="49">
        <v>4.5734705171223116</v>
      </c>
      <c r="G154" s="49">
        <v>5.3674944535890647</v>
      </c>
      <c r="H154" s="50">
        <v>558.91999999999996</v>
      </c>
      <c r="I154" s="46" t="s">
        <v>13</v>
      </c>
      <c r="J154" s="51" t="s">
        <v>297</v>
      </c>
      <c r="K154" s="52" t="s">
        <v>306</v>
      </c>
      <c r="L154" s="53" t="s">
        <v>299</v>
      </c>
      <c r="M154" s="44" t="s">
        <v>300</v>
      </c>
      <c r="N154" s="54">
        <v>0.85206804714333406</v>
      </c>
    </row>
    <row r="155" spans="1:14" x14ac:dyDescent="0.25">
      <c r="A155" s="45">
        <v>43124</v>
      </c>
      <c r="B155" s="46" t="s">
        <v>186</v>
      </c>
      <c r="C155" s="47" t="s">
        <v>103</v>
      </c>
      <c r="D155" s="47" t="s">
        <v>305</v>
      </c>
      <c r="E155" s="48">
        <v>5000</v>
      </c>
      <c r="F155" s="49">
        <v>7.6224508618705187</v>
      </c>
      <c r="G155" s="49">
        <v>8.9458240893151082</v>
      </c>
      <c r="H155" s="50">
        <v>558.91999999999996</v>
      </c>
      <c r="I155" s="46" t="s">
        <v>13</v>
      </c>
      <c r="J155" s="51" t="s">
        <v>297</v>
      </c>
      <c r="K155" s="52" t="s">
        <v>382</v>
      </c>
      <c r="L155" s="53" t="s">
        <v>299</v>
      </c>
      <c r="M155" s="44" t="s">
        <v>300</v>
      </c>
      <c r="N155" s="54">
        <v>0.85206804714333406</v>
      </c>
    </row>
    <row r="156" spans="1:14" x14ac:dyDescent="0.25">
      <c r="A156" s="45">
        <v>43124</v>
      </c>
      <c r="B156" s="46" t="s">
        <v>220</v>
      </c>
      <c r="C156" s="55" t="s">
        <v>304</v>
      </c>
      <c r="D156" s="47" t="s">
        <v>305</v>
      </c>
      <c r="E156" s="48">
        <v>2600</v>
      </c>
      <c r="F156" s="49">
        <v>3.9636744481726698</v>
      </c>
      <c r="G156" s="49">
        <v>4.6518285264438566</v>
      </c>
      <c r="H156" s="50">
        <v>558.91999999999996</v>
      </c>
      <c r="I156" s="46" t="s">
        <v>13</v>
      </c>
      <c r="J156" s="51" t="s">
        <v>297</v>
      </c>
      <c r="K156" s="52" t="s">
        <v>306</v>
      </c>
      <c r="L156" s="53" t="s">
        <v>299</v>
      </c>
      <c r="M156" s="44" t="s">
        <v>300</v>
      </c>
      <c r="N156" s="54">
        <v>0.85206804714333395</v>
      </c>
    </row>
    <row r="157" spans="1:14" x14ac:dyDescent="0.25">
      <c r="A157" s="45">
        <v>43124</v>
      </c>
      <c r="B157" s="46" t="s">
        <v>166</v>
      </c>
      <c r="C157" s="47" t="s">
        <v>20</v>
      </c>
      <c r="D157" s="47" t="s">
        <v>305</v>
      </c>
      <c r="E157" s="48">
        <v>4000</v>
      </c>
      <c r="F157" s="49">
        <v>6.0979606894964151</v>
      </c>
      <c r="G157" s="49">
        <v>7.1566592714520869</v>
      </c>
      <c r="H157" s="50">
        <v>558.91999999999996</v>
      </c>
      <c r="I157" s="46" t="s">
        <v>13</v>
      </c>
      <c r="J157" s="51" t="s">
        <v>297</v>
      </c>
      <c r="K157" s="52" t="s">
        <v>306</v>
      </c>
      <c r="L157" s="53" t="s">
        <v>299</v>
      </c>
      <c r="M157" s="44" t="s">
        <v>300</v>
      </c>
      <c r="N157" s="54">
        <v>0.85206804714333395</v>
      </c>
    </row>
    <row r="158" spans="1:14" x14ac:dyDescent="0.25">
      <c r="A158" s="45">
        <v>43125</v>
      </c>
      <c r="B158" s="46" t="s">
        <v>166</v>
      </c>
      <c r="C158" s="47" t="s">
        <v>20</v>
      </c>
      <c r="D158" s="46" t="s">
        <v>16</v>
      </c>
      <c r="E158" s="48">
        <v>1200</v>
      </c>
      <c r="F158" s="49">
        <v>1.8293882068489247</v>
      </c>
      <c r="G158" s="49">
        <v>2.1469977814356258</v>
      </c>
      <c r="H158" s="50">
        <v>558.91999999999996</v>
      </c>
      <c r="I158" s="46" t="s">
        <v>17</v>
      </c>
      <c r="J158" s="51" t="s">
        <v>297</v>
      </c>
      <c r="K158" s="52" t="s">
        <v>342</v>
      </c>
      <c r="L158" s="53" t="s">
        <v>299</v>
      </c>
      <c r="M158" s="44" t="s">
        <v>300</v>
      </c>
      <c r="N158" s="54">
        <v>0.85206804714333417</v>
      </c>
    </row>
    <row r="159" spans="1:14" x14ac:dyDescent="0.25">
      <c r="A159" s="45">
        <v>43125</v>
      </c>
      <c r="B159" s="46" t="s">
        <v>166</v>
      </c>
      <c r="C159" s="47" t="s">
        <v>20</v>
      </c>
      <c r="D159" s="47" t="s">
        <v>305</v>
      </c>
      <c r="E159" s="48">
        <v>3000</v>
      </c>
      <c r="F159" s="49">
        <v>4.5734705171223116</v>
      </c>
      <c r="G159" s="49">
        <v>5.3674944535890647</v>
      </c>
      <c r="H159" s="50">
        <v>558.91999999999996</v>
      </c>
      <c r="I159" s="46" t="s">
        <v>33</v>
      </c>
      <c r="J159" s="51" t="s">
        <v>297</v>
      </c>
      <c r="K159" s="52" t="s">
        <v>334</v>
      </c>
      <c r="L159" s="53" t="s">
        <v>299</v>
      </c>
      <c r="M159" s="44" t="s">
        <v>300</v>
      </c>
      <c r="N159" s="54">
        <v>0.85206804714333406</v>
      </c>
    </row>
    <row r="160" spans="1:14" x14ac:dyDescent="0.25">
      <c r="A160" s="45">
        <v>43125</v>
      </c>
      <c r="B160" s="46" t="s">
        <v>166</v>
      </c>
      <c r="C160" s="47" t="s">
        <v>20</v>
      </c>
      <c r="D160" s="47" t="s">
        <v>305</v>
      </c>
      <c r="E160" s="48">
        <v>5600</v>
      </c>
      <c r="F160" s="49">
        <v>8.5371449652949813</v>
      </c>
      <c r="G160" s="49">
        <v>10.019322980032921</v>
      </c>
      <c r="H160" s="50">
        <v>558.91999999999996</v>
      </c>
      <c r="I160" s="46" t="s">
        <v>24</v>
      </c>
      <c r="J160" s="51" t="s">
        <v>297</v>
      </c>
      <c r="K160" s="52" t="s">
        <v>308</v>
      </c>
      <c r="L160" s="53" t="s">
        <v>299</v>
      </c>
      <c r="M160" s="44" t="s">
        <v>300</v>
      </c>
      <c r="N160" s="54">
        <v>0.85206804714333406</v>
      </c>
    </row>
    <row r="161" spans="1:14" x14ac:dyDescent="0.25">
      <c r="A161" s="45">
        <v>43125</v>
      </c>
      <c r="B161" s="46" t="s">
        <v>186</v>
      </c>
      <c r="C161" s="47" t="s">
        <v>103</v>
      </c>
      <c r="D161" s="47" t="s">
        <v>305</v>
      </c>
      <c r="E161" s="48">
        <v>5000</v>
      </c>
      <c r="F161" s="49">
        <v>7.6224508618705187</v>
      </c>
      <c r="G161" s="49">
        <v>8.9458240893151082</v>
      </c>
      <c r="H161" s="50">
        <v>558.91999999999996</v>
      </c>
      <c r="I161" s="46" t="s">
        <v>24</v>
      </c>
      <c r="J161" s="51" t="s">
        <v>297</v>
      </c>
      <c r="K161" s="52" t="s">
        <v>377</v>
      </c>
      <c r="L161" s="53" t="s">
        <v>299</v>
      </c>
      <c r="M161" s="44" t="s">
        <v>300</v>
      </c>
      <c r="N161" s="54">
        <v>0.85206804714333406</v>
      </c>
    </row>
    <row r="162" spans="1:14" x14ac:dyDescent="0.25">
      <c r="A162" s="45">
        <v>43125</v>
      </c>
      <c r="B162" s="46" t="s">
        <v>185</v>
      </c>
      <c r="C162" s="47" t="s">
        <v>103</v>
      </c>
      <c r="D162" s="47" t="s">
        <v>305</v>
      </c>
      <c r="E162" s="48">
        <v>3000</v>
      </c>
      <c r="F162" s="49">
        <v>4.5734705171223116</v>
      </c>
      <c r="G162" s="49">
        <v>5.3674944535890647</v>
      </c>
      <c r="H162" s="50">
        <v>558.91999999999996</v>
      </c>
      <c r="I162" s="46" t="s">
        <v>24</v>
      </c>
      <c r="J162" s="51" t="s">
        <v>297</v>
      </c>
      <c r="K162" s="52" t="s">
        <v>308</v>
      </c>
      <c r="L162" s="53" t="s">
        <v>299</v>
      </c>
      <c r="M162" s="44" t="s">
        <v>300</v>
      </c>
      <c r="N162" s="54">
        <v>0.85206804714333406</v>
      </c>
    </row>
    <row r="163" spans="1:14" x14ac:dyDescent="0.25">
      <c r="A163" s="45">
        <v>43125</v>
      </c>
      <c r="B163" s="46" t="s">
        <v>220</v>
      </c>
      <c r="C163" s="55" t="s">
        <v>304</v>
      </c>
      <c r="D163" s="47" t="s">
        <v>305</v>
      </c>
      <c r="E163" s="48">
        <v>3550</v>
      </c>
      <c r="F163" s="49">
        <v>5.4119401119280681</v>
      </c>
      <c r="G163" s="49">
        <v>6.3515351034137266</v>
      </c>
      <c r="H163" s="50">
        <v>558.91999999999996</v>
      </c>
      <c r="I163" s="46" t="s">
        <v>24</v>
      </c>
      <c r="J163" s="51" t="s">
        <v>297</v>
      </c>
      <c r="K163" s="52" t="s">
        <v>308</v>
      </c>
      <c r="L163" s="53" t="s">
        <v>299</v>
      </c>
      <c r="M163" s="44" t="s">
        <v>300</v>
      </c>
      <c r="N163" s="54">
        <v>0.85206804714333406</v>
      </c>
    </row>
    <row r="164" spans="1:14" x14ac:dyDescent="0.25">
      <c r="A164" s="45">
        <v>43125</v>
      </c>
      <c r="B164" s="46" t="s">
        <v>166</v>
      </c>
      <c r="C164" s="47" t="s">
        <v>20</v>
      </c>
      <c r="D164" s="47" t="s">
        <v>305</v>
      </c>
      <c r="E164" s="48">
        <v>4000</v>
      </c>
      <c r="F164" s="49">
        <v>6.0979606894964151</v>
      </c>
      <c r="G164" s="49">
        <v>7.1566592714520869</v>
      </c>
      <c r="H164" s="50">
        <v>558.91999999999996</v>
      </c>
      <c r="I164" s="46" t="s">
        <v>13</v>
      </c>
      <c r="J164" s="51" t="s">
        <v>297</v>
      </c>
      <c r="K164" s="52" t="s">
        <v>306</v>
      </c>
      <c r="L164" s="53" t="s">
        <v>299</v>
      </c>
      <c r="M164" s="44" t="s">
        <v>300</v>
      </c>
      <c r="N164" s="54">
        <v>0.85206804714333395</v>
      </c>
    </row>
    <row r="165" spans="1:14" x14ac:dyDescent="0.25">
      <c r="A165" s="45">
        <v>43125</v>
      </c>
      <c r="B165" s="46" t="s">
        <v>185</v>
      </c>
      <c r="C165" s="47" t="s">
        <v>103</v>
      </c>
      <c r="D165" s="47" t="s">
        <v>305</v>
      </c>
      <c r="E165" s="48">
        <v>3000</v>
      </c>
      <c r="F165" s="49">
        <v>4.5734705171223116</v>
      </c>
      <c r="G165" s="49">
        <v>5.3674944535890647</v>
      </c>
      <c r="H165" s="50">
        <v>558.91999999999996</v>
      </c>
      <c r="I165" s="46" t="s">
        <v>13</v>
      </c>
      <c r="J165" s="51" t="s">
        <v>297</v>
      </c>
      <c r="K165" s="52" t="s">
        <v>306</v>
      </c>
      <c r="L165" s="53" t="s">
        <v>299</v>
      </c>
      <c r="M165" s="44" t="s">
        <v>300</v>
      </c>
      <c r="N165" s="54">
        <v>0.85206804714333406</v>
      </c>
    </row>
    <row r="166" spans="1:14" x14ac:dyDescent="0.25">
      <c r="A166" s="45">
        <v>43125</v>
      </c>
      <c r="B166" s="46" t="s">
        <v>186</v>
      </c>
      <c r="C166" s="47" t="s">
        <v>103</v>
      </c>
      <c r="D166" s="47" t="s">
        <v>305</v>
      </c>
      <c r="E166" s="48">
        <v>5000</v>
      </c>
      <c r="F166" s="49">
        <v>7.6224508618705187</v>
      </c>
      <c r="G166" s="49">
        <v>8.9458240893151082</v>
      </c>
      <c r="H166" s="50">
        <v>558.91999999999996</v>
      </c>
      <c r="I166" s="46" t="s">
        <v>13</v>
      </c>
      <c r="J166" s="51" t="s">
        <v>297</v>
      </c>
      <c r="K166" s="52" t="s">
        <v>382</v>
      </c>
      <c r="L166" s="53" t="s">
        <v>299</v>
      </c>
      <c r="M166" s="44" t="s">
        <v>300</v>
      </c>
      <c r="N166" s="54">
        <v>0.85206804714333406</v>
      </c>
    </row>
    <row r="167" spans="1:14" x14ac:dyDescent="0.25">
      <c r="A167" s="45">
        <v>43125</v>
      </c>
      <c r="B167" s="46" t="s">
        <v>220</v>
      </c>
      <c r="C167" s="55" t="s">
        <v>304</v>
      </c>
      <c r="D167" s="47" t="s">
        <v>305</v>
      </c>
      <c r="E167" s="48">
        <v>2650</v>
      </c>
      <c r="F167" s="49">
        <v>4.039898956791375</v>
      </c>
      <c r="G167" s="49">
        <v>4.7412867673370078</v>
      </c>
      <c r="H167" s="50">
        <v>558.91999999999996</v>
      </c>
      <c r="I167" s="46" t="s">
        <v>13</v>
      </c>
      <c r="J167" s="51" t="s">
        <v>297</v>
      </c>
      <c r="K167" s="52" t="s">
        <v>306</v>
      </c>
      <c r="L167" s="53" t="s">
        <v>299</v>
      </c>
      <c r="M167" s="44" t="s">
        <v>300</v>
      </c>
      <c r="N167" s="54">
        <v>0.85206804714333395</v>
      </c>
    </row>
    <row r="168" spans="1:14" x14ac:dyDescent="0.25">
      <c r="A168" s="45">
        <v>43126</v>
      </c>
      <c r="B168" s="46" t="s">
        <v>166</v>
      </c>
      <c r="C168" s="47" t="s">
        <v>20</v>
      </c>
      <c r="D168" s="47" t="s">
        <v>305</v>
      </c>
      <c r="E168" s="48">
        <v>3000</v>
      </c>
      <c r="F168" s="49">
        <v>4.5734705171223116</v>
      </c>
      <c r="G168" s="49">
        <v>5.3674944535890647</v>
      </c>
      <c r="H168" s="50">
        <v>558.91999999999996</v>
      </c>
      <c r="I168" s="46" t="s">
        <v>33</v>
      </c>
      <c r="J168" s="51" t="s">
        <v>297</v>
      </c>
      <c r="K168" s="52" t="s">
        <v>334</v>
      </c>
      <c r="L168" s="53" t="s">
        <v>299</v>
      </c>
      <c r="M168" s="44" t="s">
        <v>300</v>
      </c>
      <c r="N168" s="54">
        <v>0.85206804714333406</v>
      </c>
    </row>
    <row r="169" spans="1:14" x14ac:dyDescent="0.25">
      <c r="A169" s="45">
        <v>43126</v>
      </c>
      <c r="B169" s="46" t="s">
        <v>166</v>
      </c>
      <c r="C169" s="47" t="s">
        <v>20</v>
      </c>
      <c r="D169" s="47" t="s">
        <v>305</v>
      </c>
      <c r="E169" s="48">
        <v>900</v>
      </c>
      <c r="F169" s="49">
        <v>1.3720411551366933</v>
      </c>
      <c r="G169" s="49">
        <v>1.6102483360767195</v>
      </c>
      <c r="H169" s="50">
        <v>558.91999999999996</v>
      </c>
      <c r="I169" s="46" t="s">
        <v>24</v>
      </c>
      <c r="J169" s="51" t="s">
        <v>297</v>
      </c>
      <c r="K169" s="52" t="s">
        <v>308</v>
      </c>
      <c r="L169" s="53" t="s">
        <v>299</v>
      </c>
      <c r="M169" s="44" t="s">
        <v>300</v>
      </c>
      <c r="N169" s="54">
        <v>0.85206804714333395</v>
      </c>
    </row>
    <row r="170" spans="1:14" x14ac:dyDescent="0.25">
      <c r="A170" s="45">
        <v>43126</v>
      </c>
      <c r="B170" s="46" t="s">
        <v>185</v>
      </c>
      <c r="C170" s="47" t="s">
        <v>103</v>
      </c>
      <c r="D170" s="47" t="s">
        <v>305</v>
      </c>
      <c r="E170" s="48">
        <v>3000</v>
      </c>
      <c r="F170" s="49">
        <v>4.5734705171223116</v>
      </c>
      <c r="G170" s="49">
        <v>5.3674944535890647</v>
      </c>
      <c r="H170" s="50">
        <v>558.91999999999996</v>
      </c>
      <c r="I170" s="46" t="s">
        <v>24</v>
      </c>
      <c r="J170" s="51" t="s">
        <v>297</v>
      </c>
      <c r="K170" s="52" t="s">
        <v>308</v>
      </c>
      <c r="L170" s="53" t="s">
        <v>299</v>
      </c>
      <c r="M170" s="44" t="s">
        <v>300</v>
      </c>
      <c r="N170" s="54">
        <v>0.85206804714333406</v>
      </c>
    </row>
    <row r="171" spans="1:14" x14ac:dyDescent="0.25">
      <c r="A171" s="45">
        <v>43126</v>
      </c>
      <c r="B171" s="46" t="s">
        <v>184</v>
      </c>
      <c r="C171" s="47" t="s">
        <v>20</v>
      </c>
      <c r="D171" s="47" t="s">
        <v>305</v>
      </c>
      <c r="E171" s="48">
        <v>7500</v>
      </c>
      <c r="F171" s="49">
        <v>11.433676292805778</v>
      </c>
      <c r="G171" s="49">
        <v>13.418736133972663</v>
      </c>
      <c r="H171" s="50">
        <v>558.91999999999996</v>
      </c>
      <c r="I171" s="46" t="s">
        <v>24</v>
      </c>
      <c r="J171" s="51" t="s">
        <v>297</v>
      </c>
      <c r="K171" s="52" t="s">
        <v>308</v>
      </c>
      <c r="L171" s="53" t="s">
        <v>299</v>
      </c>
      <c r="M171" s="44" t="s">
        <v>300</v>
      </c>
      <c r="N171" s="54">
        <v>0.85206804714333395</v>
      </c>
    </row>
    <row r="172" spans="1:14" x14ac:dyDescent="0.25">
      <c r="A172" s="45">
        <v>43126</v>
      </c>
      <c r="B172" s="46" t="s">
        <v>166</v>
      </c>
      <c r="C172" s="47" t="s">
        <v>20</v>
      </c>
      <c r="D172" s="47" t="s">
        <v>305</v>
      </c>
      <c r="E172" s="48">
        <v>2100</v>
      </c>
      <c r="F172" s="49">
        <v>3.201429361985618</v>
      </c>
      <c r="G172" s="49">
        <v>3.7572461175123455</v>
      </c>
      <c r="H172" s="50">
        <v>558.91999999999996</v>
      </c>
      <c r="I172" s="46" t="s">
        <v>13</v>
      </c>
      <c r="J172" s="51" t="s">
        <v>297</v>
      </c>
      <c r="K172" s="52" t="s">
        <v>306</v>
      </c>
      <c r="L172" s="53" t="s">
        <v>299</v>
      </c>
      <c r="M172" s="44" t="s">
        <v>300</v>
      </c>
      <c r="N172" s="54">
        <v>0.85206804714333406</v>
      </c>
    </row>
    <row r="173" spans="1:14" x14ac:dyDescent="0.25">
      <c r="A173" s="45">
        <v>43126</v>
      </c>
      <c r="B173" s="46" t="s">
        <v>185</v>
      </c>
      <c r="C173" s="47" t="s">
        <v>103</v>
      </c>
      <c r="D173" s="47" t="s">
        <v>305</v>
      </c>
      <c r="E173" s="48">
        <v>3000</v>
      </c>
      <c r="F173" s="49">
        <v>4.5734705171223116</v>
      </c>
      <c r="G173" s="49">
        <v>5.3674944535890647</v>
      </c>
      <c r="H173" s="50">
        <v>558.91999999999996</v>
      </c>
      <c r="I173" s="46" t="s">
        <v>13</v>
      </c>
      <c r="J173" s="51" t="s">
        <v>297</v>
      </c>
      <c r="K173" s="52" t="s">
        <v>306</v>
      </c>
      <c r="L173" s="53" t="s">
        <v>299</v>
      </c>
      <c r="M173" s="44" t="s">
        <v>300</v>
      </c>
      <c r="N173" s="54">
        <v>0.85206804714333406</v>
      </c>
    </row>
    <row r="174" spans="1:14" x14ac:dyDescent="0.25">
      <c r="A174" s="45">
        <v>43126</v>
      </c>
      <c r="B174" s="46" t="s">
        <v>186</v>
      </c>
      <c r="C174" s="47" t="s">
        <v>103</v>
      </c>
      <c r="D174" s="47" t="s">
        <v>305</v>
      </c>
      <c r="E174" s="48">
        <v>5000</v>
      </c>
      <c r="F174" s="49">
        <v>7.6224508618705187</v>
      </c>
      <c r="G174" s="49">
        <v>8.9458240893151082</v>
      </c>
      <c r="H174" s="50">
        <v>558.91999999999996</v>
      </c>
      <c r="I174" s="46" t="s">
        <v>13</v>
      </c>
      <c r="J174" s="51" t="s">
        <v>297</v>
      </c>
      <c r="K174" s="52" t="s">
        <v>382</v>
      </c>
      <c r="L174" s="53" t="s">
        <v>299</v>
      </c>
      <c r="M174" s="44" t="s">
        <v>300</v>
      </c>
      <c r="N174" s="54">
        <v>0.85206804714333406</v>
      </c>
    </row>
    <row r="175" spans="1:14" x14ac:dyDescent="0.25">
      <c r="A175" s="45">
        <v>43126</v>
      </c>
      <c r="B175" s="46" t="s">
        <v>220</v>
      </c>
      <c r="C175" s="55" t="s">
        <v>304</v>
      </c>
      <c r="D175" s="47" t="s">
        <v>305</v>
      </c>
      <c r="E175" s="48">
        <v>3100</v>
      </c>
      <c r="F175" s="49">
        <v>4.725919534359722</v>
      </c>
      <c r="G175" s="49">
        <v>5.5464109353753672</v>
      </c>
      <c r="H175" s="50">
        <v>558.91999999999996</v>
      </c>
      <c r="I175" s="46" t="s">
        <v>13</v>
      </c>
      <c r="J175" s="51" t="s">
        <v>297</v>
      </c>
      <c r="K175" s="52" t="s">
        <v>306</v>
      </c>
      <c r="L175" s="53" t="s">
        <v>299</v>
      </c>
      <c r="M175" s="44" t="s">
        <v>300</v>
      </c>
      <c r="N175" s="54">
        <v>0.85206804714333406</v>
      </c>
    </row>
    <row r="176" spans="1:14" x14ac:dyDescent="0.25">
      <c r="A176" s="45">
        <v>43127</v>
      </c>
      <c r="B176" s="46" t="s">
        <v>22</v>
      </c>
      <c r="C176" s="55" t="s">
        <v>22</v>
      </c>
      <c r="D176" s="46" t="s">
        <v>16</v>
      </c>
      <c r="E176" s="48">
        <v>580000</v>
      </c>
      <c r="F176" s="49">
        <v>884.20429997698022</v>
      </c>
      <c r="G176" s="49">
        <v>1037.7155943605526</v>
      </c>
      <c r="H176" s="50">
        <v>558.91999999999996</v>
      </c>
      <c r="I176" s="46" t="s">
        <v>17</v>
      </c>
      <c r="J176" s="51" t="s">
        <v>297</v>
      </c>
      <c r="K176" s="52" t="s">
        <v>342</v>
      </c>
      <c r="L176" s="53" t="s">
        <v>299</v>
      </c>
      <c r="M176" s="44" t="s">
        <v>300</v>
      </c>
      <c r="N176" s="54">
        <v>0.85206804714333406</v>
      </c>
    </row>
    <row r="177" spans="1:14" x14ac:dyDescent="0.25">
      <c r="A177" s="45">
        <v>43127</v>
      </c>
      <c r="B177" s="46" t="s">
        <v>166</v>
      </c>
      <c r="C177" s="47" t="s">
        <v>20</v>
      </c>
      <c r="D177" s="47" t="s">
        <v>305</v>
      </c>
      <c r="E177" s="48">
        <v>1350</v>
      </c>
      <c r="F177" s="49">
        <v>2.0580617327050401</v>
      </c>
      <c r="G177" s="49">
        <v>2.4153725041150791</v>
      </c>
      <c r="H177" s="50">
        <v>558.91999999999996</v>
      </c>
      <c r="I177" s="46" t="s">
        <v>13</v>
      </c>
      <c r="J177" s="51" t="s">
        <v>297</v>
      </c>
      <c r="K177" s="52" t="s">
        <v>306</v>
      </c>
      <c r="L177" s="53" t="s">
        <v>299</v>
      </c>
      <c r="M177" s="44" t="s">
        <v>300</v>
      </c>
      <c r="N177" s="54">
        <v>0.85206804714333406</v>
      </c>
    </row>
    <row r="178" spans="1:14" x14ac:dyDescent="0.25">
      <c r="A178" s="45">
        <v>43127</v>
      </c>
      <c r="B178" s="46" t="s">
        <v>185</v>
      </c>
      <c r="C178" s="47" t="s">
        <v>103</v>
      </c>
      <c r="D178" s="47" t="s">
        <v>305</v>
      </c>
      <c r="E178" s="48">
        <v>3000</v>
      </c>
      <c r="F178" s="49">
        <v>4.5734705171223116</v>
      </c>
      <c r="G178" s="49">
        <v>5.3674944535890647</v>
      </c>
      <c r="H178" s="50">
        <v>558.91999999999996</v>
      </c>
      <c r="I178" s="46" t="s">
        <v>13</v>
      </c>
      <c r="J178" s="51" t="s">
        <v>297</v>
      </c>
      <c r="K178" s="52" t="s">
        <v>306</v>
      </c>
      <c r="L178" s="53" t="s">
        <v>299</v>
      </c>
      <c r="M178" s="44" t="s">
        <v>300</v>
      </c>
      <c r="N178" s="54">
        <v>0.85206804714333406</v>
      </c>
    </row>
    <row r="179" spans="1:14" x14ac:dyDescent="0.25">
      <c r="A179" s="45">
        <v>43127</v>
      </c>
      <c r="B179" s="46" t="s">
        <v>220</v>
      </c>
      <c r="C179" s="55" t="s">
        <v>304</v>
      </c>
      <c r="D179" s="47" t="s">
        <v>305</v>
      </c>
      <c r="E179" s="48">
        <v>1050</v>
      </c>
      <c r="F179" s="49">
        <v>1.600714680992809</v>
      </c>
      <c r="G179" s="49">
        <v>1.8786230587561727</v>
      </c>
      <c r="H179" s="50">
        <v>558.91999999999996</v>
      </c>
      <c r="I179" s="46" t="s">
        <v>13</v>
      </c>
      <c r="J179" s="51" t="s">
        <v>297</v>
      </c>
      <c r="K179" s="52" t="s">
        <v>306</v>
      </c>
      <c r="L179" s="53" t="s">
        <v>299</v>
      </c>
      <c r="M179" s="44" t="s">
        <v>300</v>
      </c>
      <c r="N179" s="54">
        <v>0.85206804714333406</v>
      </c>
    </row>
    <row r="180" spans="1:14" x14ac:dyDescent="0.25">
      <c r="A180" s="45">
        <v>43127</v>
      </c>
      <c r="B180" s="46" t="s">
        <v>184</v>
      </c>
      <c r="C180" s="47" t="s">
        <v>20</v>
      </c>
      <c r="D180" s="47" t="s">
        <v>305</v>
      </c>
      <c r="E180" s="48">
        <v>2500</v>
      </c>
      <c r="F180" s="49">
        <v>3.8112254309352593</v>
      </c>
      <c r="G180" s="49">
        <v>4.4729120446575541</v>
      </c>
      <c r="H180" s="50">
        <v>558.91999999999996</v>
      </c>
      <c r="I180" s="46" t="s">
        <v>13</v>
      </c>
      <c r="J180" s="51" t="s">
        <v>297</v>
      </c>
      <c r="K180" s="52" t="s">
        <v>306</v>
      </c>
      <c r="L180" s="53" t="s">
        <v>299</v>
      </c>
      <c r="M180" s="44" t="s">
        <v>300</v>
      </c>
      <c r="N180" s="54">
        <v>0.85206804714333406</v>
      </c>
    </row>
    <row r="181" spans="1:14" x14ac:dyDescent="0.25">
      <c r="A181" s="45">
        <v>43129</v>
      </c>
      <c r="B181" s="46" t="s">
        <v>32</v>
      </c>
      <c r="C181" s="55" t="s">
        <v>32</v>
      </c>
      <c r="D181" s="56" t="s">
        <v>10</v>
      </c>
      <c r="E181" s="48">
        <v>2000</v>
      </c>
      <c r="F181" s="49">
        <v>3.0489803447482076</v>
      </c>
      <c r="G181" s="49">
        <v>3.5783296357260435</v>
      </c>
      <c r="H181" s="50">
        <v>558.91999999999996</v>
      </c>
      <c r="I181" s="46" t="s">
        <v>19</v>
      </c>
      <c r="J181" s="51" t="s">
        <v>297</v>
      </c>
      <c r="K181" s="52" t="s">
        <v>385</v>
      </c>
      <c r="L181" s="53" t="s">
        <v>299</v>
      </c>
      <c r="M181" s="44" t="s">
        <v>300</v>
      </c>
      <c r="N181" s="54">
        <v>0.85206804714333395</v>
      </c>
    </row>
    <row r="182" spans="1:14" x14ac:dyDescent="0.25">
      <c r="A182" s="45">
        <v>43129</v>
      </c>
      <c r="B182" s="46" t="s">
        <v>32</v>
      </c>
      <c r="C182" s="55" t="s">
        <v>32</v>
      </c>
      <c r="D182" s="46" t="s">
        <v>9</v>
      </c>
      <c r="E182" s="48">
        <v>3000</v>
      </c>
      <c r="F182" s="49">
        <v>4.5734705171223116</v>
      </c>
      <c r="G182" s="49">
        <v>5.3674944535890647</v>
      </c>
      <c r="H182" s="50">
        <v>558.91999999999996</v>
      </c>
      <c r="I182" s="46" t="s">
        <v>19</v>
      </c>
      <c r="J182" s="51" t="s">
        <v>297</v>
      </c>
      <c r="K182" s="52" t="s">
        <v>385</v>
      </c>
      <c r="L182" s="53" t="s">
        <v>299</v>
      </c>
      <c r="M182" s="44" t="s">
        <v>300</v>
      </c>
      <c r="N182" s="54">
        <v>0.85206804714333406</v>
      </c>
    </row>
    <row r="183" spans="1:14" x14ac:dyDescent="0.25">
      <c r="A183" s="45">
        <v>43129</v>
      </c>
      <c r="B183" s="46" t="s">
        <v>32</v>
      </c>
      <c r="C183" s="55" t="s">
        <v>32</v>
      </c>
      <c r="D183" s="47" t="s">
        <v>11</v>
      </c>
      <c r="E183" s="48">
        <v>3000</v>
      </c>
      <c r="F183" s="49">
        <v>4.5734705171223116</v>
      </c>
      <c r="G183" s="49">
        <v>5.3674944535890647</v>
      </c>
      <c r="H183" s="50">
        <v>558.91999999999996</v>
      </c>
      <c r="I183" s="46" t="s">
        <v>19</v>
      </c>
      <c r="J183" s="51" t="s">
        <v>297</v>
      </c>
      <c r="K183" s="52" t="s">
        <v>385</v>
      </c>
      <c r="L183" s="53" t="s">
        <v>299</v>
      </c>
      <c r="M183" s="44" t="s">
        <v>300</v>
      </c>
      <c r="N183" s="54">
        <v>0.85206804714333406</v>
      </c>
    </row>
    <row r="184" spans="1:14" x14ac:dyDescent="0.25">
      <c r="A184" s="45">
        <v>43129</v>
      </c>
      <c r="B184" s="46" t="s">
        <v>32</v>
      </c>
      <c r="C184" s="55" t="s">
        <v>32</v>
      </c>
      <c r="D184" s="47" t="s">
        <v>305</v>
      </c>
      <c r="E184" s="48">
        <v>3000</v>
      </c>
      <c r="F184" s="49">
        <v>4.5734705171223116</v>
      </c>
      <c r="G184" s="49">
        <v>5.3674944535890647</v>
      </c>
      <c r="H184" s="50">
        <v>558.91999999999996</v>
      </c>
      <c r="I184" s="46" t="s">
        <v>19</v>
      </c>
      <c r="J184" s="51" t="s">
        <v>297</v>
      </c>
      <c r="K184" s="52" t="s">
        <v>385</v>
      </c>
      <c r="L184" s="53" t="s">
        <v>299</v>
      </c>
      <c r="M184" s="44" t="s">
        <v>300</v>
      </c>
      <c r="N184" s="54">
        <v>0.85206804714333406</v>
      </c>
    </row>
    <row r="185" spans="1:14" x14ac:dyDescent="0.25">
      <c r="A185" s="45">
        <v>43129</v>
      </c>
      <c r="B185" s="46" t="s">
        <v>32</v>
      </c>
      <c r="C185" s="55" t="s">
        <v>32</v>
      </c>
      <c r="D185" s="47" t="s">
        <v>305</v>
      </c>
      <c r="E185" s="48">
        <v>3000</v>
      </c>
      <c r="F185" s="49">
        <v>4.5734705171223116</v>
      </c>
      <c r="G185" s="49">
        <v>5.3674944535890647</v>
      </c>
      <c r="H185" s="50">
        <v>558.91999999999996</v>
      </c>
      <c r="I185" s="46" t="s">
        <v>19</v>
      </c>
      <c r="J185" s="51" t="s">
        <v>297</v>
      </c>
      <c r="K185" s="52" t="s">
        <v>385</v>
      </c>
      <c r="L185" s="53" t="s">
        <v>299</v>
      </c>
      <c r="M185" s="44" t="s">
        <v>300</v>
      </c>
      <c r="N185" s="54">
        <v>0.85206804714333406</v>
      </c>
    </row>
    <row r="186" spans="1:14" x14ac:dyDescent="0.25">
      <c r="A186" s="45">
        <v>43129</v>
      </c>
      <c r="B186" s="46" t="s">
        <v>32</v>
      </c>
      <c r="C186" s="55" t="s">
        <v>32</v>
      </c>
      <c r="D186" s="47" t="s">
        <v>305</v>
      </c>
      <c r="E186" s="48">
        <v>3000</v>
      </c>
      <c r="F186" s="49">
        <v>4.5734705171223116</v>
      </c>
      <c r="G186" s="49">
        <v>5.3674944535890647</v>
      </c>
      <c r="H186" s="50">
        <v>558.91999999999996</v>
      </c>
      <c r="I186" s="46" t="s">
        <v>19</v>
      </c>
      <c r="J186" s="51" t="s">
        <v>297</v>
      </c>
      <c r="K186" s="52" t="s">
        <v>385</v>
      </c>
      <c r="L186" s="53" t="s">
        <v>299</v>
      </c>
      <c r="M186" s="44" t="s">
        <v>300</v>
      </c>
      <c r="N186" s="54">
        <v>0.85206804714333406</v>
      </c>
    </row>
    <row r="187" spans="1:14" x14ac:dyDescent="0.25">
      <c r="A187" s="45">
        <v>43129</v>
      </c>
      <c r="B187" s="46" t="s">
        <v>166</v>
      </c>
      <c r="C187" s="47" t="s">
        <v>20</v>
      </c>
      <c r="D187" s="47" t="s">
        <v>305</v>
      </c>
      <c r="E187" s="48">
        <v>3000</v>
      </c>
      <c r="F187" s="49">
        <v>4.5734705171223116</v>
      </c>
      <c r="G187" s="49">
        <v>5.3674944535890647</v>
      </c>
      <c r="H187" s="50">
        <v>558.91999999999996</v>
      </c>
      <c r="I187" s="46" t="s">
        <v>33</v>
      </c>
      <c r="J187" s="51" t="s">
        <v>297</v>
      </c>
      <c r="K187" s="52" t="s">
        <v>334</v>
      </c>
      <c r="L187" s="53" t="s">
        <v>299</v>
      </c>
      <c r="M187" s="44" t="s">
        <v>300</v>
      </c>
      <c r="N187" s="54">
        <v>0.85206804714333406</v>
      </c>
    </row>
    <row r="188" spans="1:14" x14ac:dyDescent="0.25">
      <c r="A188" s="45">
        <v>43129</v>
      </c>
      <c r="B188" s="46" t="s">
        <v>166</v>
      </c>
      <c r="C188" s="47" t="s">
        <v>20</v>
      </c>
      <c r="D188" s="56" t="s">
        <v>10</v>
      </c>
      <c r="E188" s="48">
        <v>1000</v>
      </c>
      <c r="F188" s="49">
        <v>1.5244901723741038</v>
      </c>
      <c r="G188" s="49">
        <v>1.7891648178630217</v>
      </c>
      <c r="H188" s="50">
        <v>558.91999999999996</v>
      </c>
      <c r="I188" s="46" t="s">
        <v>23</v>
      </c>
      <c r="J188" s="51" t="s">
        <v>297</v>
      </c>
      <c r="K188" s="52" t="s">
        <v>359</v>
      </c>
      <c r="L188" s="53" t="s">
        <v>299</v>
      </c>
      <c r="M188" s="44" t="s">
        <v>300</v>
      </c>
      <c r="N188" s="54">
        <v>0.85206804714333395</v>
      </c>
    </row>
    <row r="189" spans="1:14" x14ac:dyDescent="0.25">
      <c r="A189" s="45">
        <v>43129</v>
      </c>
      <c r="B189" s="46" t="s">
        <v>166</v>
      </c>
      <c r="C189" s="47" t="s">
        <v>20</v>
      </c>
      <c r="D189" s="47" t="s">
        <v>305</v>
      </c>
      <c r="E189" s="48">
        <v>1000</v>
      </c>
      <c r="F189" s="49">
        <v>1.5244901723741038</v>
      </c>
      <c r="G189" s="49">
        <v>1.7891648178630217</v>
      </c>
      <c r="H189" s="50">
        <v>558.91999999999996</v>
      </c>
      <c r="I189" s="46" t="s">
        <v>24</v>
      </c>
      <c r="J189" s="51" t="s">
        <v>297</v>
      </c>
      <c r="K189" s="52" t="s">
        <v>308</v>
      </c>
      <c r="L189" s="53" t="s">
        <v>299</v>
      </c>
      <c r="M189" s="44" t="s">
        <v>300</v>
      </c>
      <c r="N189" s="54">
        <v>0.85206804714333395</v>
      </c>
    </row>
    <row r="190" spans="1:14" x14ac:dyDescent="0.25">
      <c r="A190" s="45">
        <v>43129</v>
      </c>
      <c r="B190" s="46" t="s">
        <v>184</v>
      </c>
      <c r="C190" s="47" t="s">
        <v>20</v>
      </c>
      <c r="D190" s="47" t="s">
        <v>305</v>
      </c>
      <c r="E190" s="48">
        <v>4000</v>
      </c>
      <c r="F190" s="49">
        <v>6.0979606894964151</v>
      </c>
      <c r="G190" s="49">
        <v>7.1566592714520869</v>
      </c>
      <c r="H190" s="50">
        <v>558.91999999999996</v>
      </c>
      <c r="I190" s="46" t="s">
        <v>24</v>
      </c>
      <c r="J190" s="51" t="s">
        <v>297</v>
      </c>
      <c r="K190" s="52" t="s">
        <v>308</v>
      </c>
      <c r="L190" s="53" t="s">
        <v>299</v>
      </c>
      <c r="M190" s="44" t="s">
        <v>300</v>
      </c>
      <c r="N190" s="54">
        <v>0.85206804714333395</v>
      </c>
    </row>
    <row r="191" spans="1:14" x14ac:dyDescent="0.25">
      <c r="A191" s="45">
        <v>43129</v>
      </c>
      <c r="B191" s="46" t="s">
        <v>185</v>
      </c>
      <c r="C191" s="47" t="s">
        <v>103</v>
      </c>
      <c r="D191" s="47" t="s">
        <v>305</v>
      </c>
      <c r="E191" s="48">
        <v>3000</v>
      </c>
      <c r="F191" s="49">
        <v>4.5734705171223116</v>
      </c>
      <c r="G191" s="49">
        <v>5.3674944535890647</v>
      </c>
      <c r="H191" s="50">
        <v>558.91999999999996</v>
      </c>
      <c r="I191" s="46" t="s">
        <v>24</v>
      </c>
      <c r="J191" s="51" t="s">
        <v>297</v>
      </c>
      <c r="K191" s="52" t="s">
        <v>308</v>
      </c>
      <c r="L191" s="53" t="s">
        <v>299</v>
      </c>
      <c r="M191" s="44" t="s">
        <v>300</v>
      </c>
      <c r="N191" s="54">
        <v>0.85206804714333406</v>
      </c>
    </row>
    <row r="192" spans="1:14" x14ac:dyDescent="0.25">
      <c r="A192" s="45">
        <v>43129</v>
      </c>
      <c r="B192" s="46" t="s">
        <v>186</v>
      </c>
      <c r="C192" s="47" t="s">
        <v>103</v>
      </c>
      <c r="D192" s="47" t="s">
        <v>305</v>
      </c>
      <c r="E192" s="48">
        <v>5000</v>
      </c>
      <c r="F192" s="49">
        <v>7.6224508618705187</v>
      </c>
      <c r="G192" s="49">
        <v>8.9458240893151082</v>
      </c>
      <c r="H192" s="50">
        <v>558.91999999999996</v>
      </c>
      <c r="I192" s="46" t="s">
        <v>24</v>
      </c>
      <c r="J192" s="51" t="s">
        <v>297</v>
      </c>
      <c r="K192" s="52" t="s">
        <v>386</v>
      </c>
      <c r="L192" s="53" t="s">
        <v>299</v>
      </c>
      <c r="M192" s="44" t="s">
        <v>300</v>
      </c>
      <c r="N192" s="54">
        <v>0.85206804714333406</v>
      </c>
    </row>
    <row r="193" spans="1:14" x14ac:dyDescent="0.25">
      <c r="A193" s="45">
        <v>43129</v>
      </c>
      <c r="B193" s="46" t="s">
        <v>166</v>
      </c>
      <c r="C193" s="47" t="s">
        <v>20</v>
      </c>
      <c r="D193" s="47" t="s">
        <v>305</v>
      </c>
      <c r="E193" s="48">
        <v>1700</v>
      </c>
      <c r="F193" s="49">
        <v>2.5916332930359767</v>
      </c>
      <c r="G193" s="49">
        <v>3.0415801903671369</v>
      </c>
      <c r="H193" s="50">
        <v>558.91999999999996</v>
      </c>
      <c r="I193" s="46" t="s">
        <v>13</v>
      </c>
      <c r="J193" s="51" t="s">
        <v>297</v>
      </c>
      <c r="K193" s="52" t="s">
        <v>306</v>
      </c>
      <c r="L193" s="53" t="s">
        <v>299</v>
      </c>
      <c r="M193" s="44" t="s">
        <v>300</v>
      </c>
      <c r="N193" s="54">
        <v>0.85206804714333406</v>
      </c>
    </row>
    <row r="194" spans="1:14" x14ac:dyDescent="0.25">
      <c r="A194" s="45">
        <v>43129</v>
      </c>
      <c r="B194" s="46" t="s">
        <v>184</v>
      </c>
      <c r="C194" s="47" t="s">
        <v>20</v>
      </c>
      <c r="D194" s="47" t="s">
        <v>305</v>
      </c>
      <c r="E194" s="48">
        <v>1500</v>
      </c>
      <c r="F194" s="49">
        <v>2.2867352585611558</v>
      </c>
      <c r="G194" s="49">
        <v>2.6837472267945324</v>
      </c>
      <c r="H194" s="50">
        <v>558.91999999999996</v>
      </c>
      <c r="I194" s="46" t="s">
        <v>13</v>
      </c>
      <c r="J194" s="51" t="s">
        <v>297</v>
      </c>
      <c r="K194" s="52" t="s">
        <v>306</v>
      </c>
      <c r="L194" s="53" t="s">
        <v>299</v>
      </c>
      <c r="M194" s="44" t="s">
        <v>300</v>
      </c>
      <c r="N194" s="54">
        <v>0.85206804714333406</v>
      </c>
    </row>
    <row r="195" spans="1:14" x14ac:dyDescent="0.25">
      <c r="A195" s="45">
        <v>43129</v>
      </c>
      <c r="B195" s="46" t="s">
        <v>185</v>
      </c>
      <c r="C195" s="47" t="s">
        <v>103</v>
      </c>
      <c r="D195" s="47" t="s">
        <v>305</v>
      </c>
      <c r="E195" s="48">
        <v>3000</v>
      </c>
      <c r="F195" s="49">
        <v>4.5734705171223116</v>
      </c>
      <c r="G195" s="49">
        <v>5.3674944535890647</v>
      </c>
      <c r="H195" s="50">
        <v>558.91999999999996</v>
      </c>
      <c r="I195" s="46" t="s">
        <v>13</v>
      </c>
      <c r="J195" s="51" t="s">
        <v>297</v>
      </c>
      <c r="K195" s="52" t="s">
        <v>306</v>
      </c>
      <c r="L195" s="53" t="s">
        <v>299</v>
      </c>
      <c r="M195" s="44" t="s">
        <v>300</v>
      </c>
      <c r="N195" s="54">
        <v>0.85206804714333406</v>
      </c>
    </row>
    <row r="196" spans="1:14" x14ac:dyDescent="0.25">
      <c r="A196" s="45">
        <v>43129</v>
      </c>
      <c r="B196" s="46" t="s">
        <v>186</v>
      </c>
      <c r="C196" s="47" t="s">
        <v>103</v>
      </c>
      <c r="D196" s="47" t="s">
        <v>305</v>
      </c>
      <c r="E196" s="48">
        <v>5000</v>
      </c>
      <c r="F196" s="49">
        <v>7.6224508618705187</v>
      </c>
      <c r="G196" s="49">
        <v>8.9458240893151082</v>
      </c>
      <c r="H196" s="50">
        <v>558.91999999999996</v>
      </c>
      <c r="I196" s="46" t="s">
        <v>13</v>
      </c>
      <c r="J196" s="51" t="s">
        <v>297</v>
      </c>
      <c r="K196" s="52" t="s">
        <v>387</v>
      </c>
      <c r="L196" s="53" t="s">
        <v>299</v>
      </c>
      <c r="M196" s="44" t="s">
        <v>300</v>
      </c>
      <c r="N196" s="54">
        <v>0.85206804714333406</v>
      </c>
    </row>
    <row r="197" spans="1:14" x14ac:dyDescent="0.25">
      <c r="A197" s="45">
        <v>43129</v>
      </c>
      <c r="B197" s="46" t="s">
        <v>220</v>
      </c>
      <c r="C197" s="55" t="s">
        <v>304</v>
      </c>
      <c r="D197" s="47" t="s">
        <v>305</v>
      </c>
      <c r="E197" s="48">
        <v>1100</v>
      </c>
      <c r="F197" s="49">
        <v>1.6769391896115142</v>
      </c>
      <c r="G197" s="49">
        <v>1.9680812996493238</v>
      </c>
      <c r="H197" s="50">
        <v>558.91999999999996</v>
      </c>
      <c r="I197" s="46" t="s">
        <v>13</v>
      </c>
      <c r="J197" s="51" t="s">
        <v>297</v>
      </c>
      <c r="K197" s="52" t="s">
        <v>306</v>
      </c>
      <c r="L197" s="53" t="s">
        <v>299</v>
      </c>
      <c r="M197" s="44" t="s">
        <v>300</v>
      </c>
      <c r="N197" s="54">
        <v>0.85206804714333406</v>
      </c>
    </row>
    <row r="198" spans="1:14" x14ac:dyDescent="0.25">
      <c r="A198" s="45">
        <v>43130</v>
      </c>
      <c r="B198" s="46" t="s">
        <v>166</v>
      </c>
      <c r="C198" s="47" t="s">
        <v>20</v>
      </c>
      <c r="D198" s="47" t="s">
        <v>305</v>
      </c>
      <c r="E198" s="48">
        <v>3000</v>
      </c>
      <c r="F198" s="49">
        <v>4.5734705171223116</v>
      </c>
      <c r="G198" s="49">
        <v>5.3674944535890647</v>
      </c>
      <c r="H198" s="50">
        <v>558.91999999999996</v>
      </c>
      <c r="I198" s="46" t="s">
        <v>33</v>
      </c>
      <c r="J198" s="51" t="s">
        <v>297</v>
      </c>
      <c r="K198" s="52" t="s">
        <v>334</v>
      </c>
      <c r="L198" s="53" t="s">
        <v>299</v>
      </c>
      <c r="M198" s="44" t="s">
        <v>300</v>
      </c>
      <c r="N198" s="54">
        <v>0.85206804714333406</v>
      </c>
    </row>
    <row r="199" spans="1:14" x14ac:dyDescent="0.25">
      <c r="A199" s="45">
        <v>43130</v>
      </c>
      <c r="B199" s="46" t="s">
        <v>166</v>
      </c>
      <c r="C199" s="47" t="s">
        <v>20</v>
      </c>
      <c r="D199" s="47" t="s">
        <v>305</v>
      </c>
      <c r="E199" s="48">
        <v>1750</v>
      </c>
      <c r="F199" s="49">
        <v>2.6678578016546814</v>
      </c>
      <c r="G199" s="49">
        <v>3.1310384312602881</v>
      </c>
      <c r="H199" s="50">
        <v>558.91999999999996</v>
      </c>
      <c r="I199" s="46" t="s">
        <v>24</v>
      </c>
      <c r="J199" s="51" t="s">
        <v>297</v>
      </c>
      <c r="K199" s="52" t="s">
        <v>308</v>
      </c>
      <c r="L199" s="53" t="s">
        <v>299</v>
      </c>
      <c r="M199" s="44" t="s">
        <v>300</v>
      </c>
      <c r="N199" s="54">
        <v>0.85206804714333395</v>
      </c>
    </row>
    <row r="200" spans="1:14" x14ac:dyDescent="0.25">
      <c r="A200" s="45">
        <v>43130</v>
      </c>
      <c r="B200" s="46" t="s">
        <v>185</v>
      </c>
      <c r="C200" s="47" t="s">
        <v>103</v>
      </c>
      <c r="D200" s="47" t="s">
        <v>305</v>
      </c>
      <c r="E200" s="48">
        <v>3000</v>
      </c>
      <c r="F200" s="49">
        <v>4.5734705171223116</v>
      </c>
      <c r="G200" s="49">
        <v>5.3674944535890647</v>
      </c>
      <c r="H200" s="50">
        <v>558.91999999999996</v>
      </c>
      <c r="I200" s="46" t="s">
        <v>24</v>
      </c>
      <c r="J200" s="51" t="s">
        <v>297</v>
      </c>
      <c r="K200" s="52" t="s">
        <v>308</v>
      </c>
      <c r="L200" s="53" t="s">
        <v>299</v>
      </c>
      <c r="M200" s="44" t="s">
        <v>300</v>
      </c>
      <c r="N200" s="54">
        <v>0.85206804714333406</v>
      </c>
    </row>
    <row r="201" spans="1:14" x14ac:dyDescent="0.25">
      <c r="A201" s="45">
        <v>43130</v>
      </c>
      <c r="B201" s="46" t="s">
        <v>186</v>
      </c>
      <c r="C201" s="47" t="s">
        <v>103</v>
      </c>
      <c r="D201" s="47" t="s">
        <v>305</v>
      </c>
      <c r="E201" s="48">
        <v>5000</v>
      </c>
      <c r="F201" s="49">
        <v>7.6224508618705187</v>
      </c>
      <c r="G201" s="49">
        <v>8.9458240893151082</v>
      </c>
      <c r="H201" s="50">
        <v>558.91999999999996</v>
      </c>
      <c r="I201" s="46" t="s">
        <v>24</v>
      </c>
      <c r="J201" s="51" t="s">
        <v>297</v>
      </c>
      <c r="K201" s="52" t="s">
        <v>386</v>
      </c>
      <c r="L201" s="53" t="s">
        <v>299</v>
      </c>
      <c r="M201" s="44" t="s">
        <v>300</v>
      </c>
      <c r="N201" s="54">
        <v>0.85206804714333406</v>
      </c>
    </row>
    <row r="202" spans="1:14" x14ac:dyDescent="0.25">
      <c r="A202" s="45">
        <v>43130</v>
      </c>
      <c r="B202" s="46" t="s">
        <v>220</v>
      </c>
      <c r="C202" s="46" t="s">
        <v>304</v>
      </c>
      <c r="D202" s="47" t="s">
        <v>305</v>
      </c>
      <c r="E202" s="48">
        <v>3000</v>
      </c>
      <c r="F202" s="49">
        <v>4.5734705171223116</v>
      </c>
      <c r="G202" s="49">
        <v>5.3674944535890647</v>
      </c>
      <c r="H202" s="50">
        <v>558.91999999999996</v>
      </c>
      <c r="I202" s="46" t="s">
        <v>24</v>
      </c>
      <c r="J202" s="51" t="s">
        <v>297</v>
      </c>
      <c r="K202" s="52" t="s">
        <v>308</v>
      </c>
      <c r="L202" s="53" t="s">
        <v>299</v>
      </c>
      <c r="M202" s="44" t="s">
        <v>300</v>
      </c>
      <c r="N202" s="54">
        <v>0.85206804714333406</v>
      </c>
    </row>
    <row r="203" spans="1:14" x14ac:dyDescent="0.25">
      <c r="A203" s="45">
        <v>43130</v>
      </c>
      <c r="B203" s="46" t="s">
        <v>166</v>
      </c>
      <c r="C203" s="47" t="s">
        <v>20</v>
      </c>
      <c r="D203" s="47" t="s">
        <v>305</v>
      </c>
      <c r="E203" s="48">
        <v>5000</v>
      </c>
      <c r="F203" s="49">
        <v>7.6224508618705187</v>
      </c>
      <c r="G203" s="49">
        <v>8.9458240893151082</v>
      </c>
      <c r="H203" s="50">
        <v>558.91999999999996</v>
      </c>
      <c r="I203" s="46" t="s">
        <v>13</v>
      </c>
      <c r="J203" s="51" t="s">
        <v>297</v>
      </c>
      <c r="K203" s="52" t="s">
        <v>306</v>
      </c>
      <c r="L203" s="53" t="s">
        <v>299</v>
      </c>
      <c r="M203" s="44" t="s">
        <v>300</v>
      </c>
      <c r="N203" s="54">
        <v>0.85206804714333406</v>
      </c>
    </row>
    <row r="204" spans="1:14" x14ac:dyDescent="0.25">
      <c r="A204" s="45">
        <v>43130</v>
      </c>
      <c r="B204" s="46" t="s">
        <v>185</v>
      </c>
      <c r="C204" s="47" t="s">
        <v>103</v>
      </c>
      <c r="D204" s="47" t="s">
        <v>305</v>
      </c>
      <c r="E204" s="48">
        <v>3000</v>
      </c>
      <c r="F204" s="49">
        <v>4.5734705171223116</v>
      </c>
      <c r="G204" s="49">
        <v>5.3674944535890647</v>
      </c>
      <c r="H204" s="50">
        <v>558.91999999999996</v>
      </c>
      <c r="I204" s="46" t="s">
        <v>13</v>
      </c>
      <c r="J204" s="51" t="s">
        <v>297</v>
      </c>
      <c r="K204" s="52" t="s">
        <v>306</v>
      </c>
      <c r="L204" s="53" t="s">
        <v>299</v>
      </c>
      <c r="M204" s="44" t="s">
        <v>300</v>
      </c>
      <c r="N204" s="54">
        <v>0.85206804714333406</v>
      </c>
    </row>
    <row r="205" spans="1:14" x14ac:dyDescent="0.25">
      <c r="A205" s="45">
        <v>43130</v>
      </c>
      <c r="B205" s="46" t="s">
        <v>186</v>
      </c>
      <c r="C205" s="47" t="s">
        <v>103</v>
      </c>
      <c r="D205" s="47" t="s">
        <v>305</v>
      </c>
      <c r="E205" s="48">
        <v>5000</v>
      </c>
      <c r="F205" s="49">
        <v>7.6224508618705187</v>
      </c>
      <c r="G205" s="49">
        <v>8.9458240893151082</v>
      </c>
      <c r="H205" s="50">
        <v>558.91999999999996</v>
      </c>
      <c r="I205" s="46" t="s">
        <v>13</v>
      </c>
      <c r="J205" s="51" t="s">
        <v>297</v>
      </c>
      <c r="K205" s="52" t="s">
        <v>387</v>
      </c>
      <c r="L205" s="53" t="s">
        <v>299</v>
      </c>
      <c r="M205" s="44" t="s">
        <v>300</v>
      </c>
      <c r="N205" s="54">
        <v>0.85206804714333406</v>
      </c>
    </row>
    <row r="206" spans="1:14" x14ac:dyDescent="0.25">
      <c r="A206" s="45">
        <v>43130</v>
      </c>
      <c r="B206" s="46" t="s">
        <v>220</v>
      </c>
      <c r="C206" s="46" t="s">
        <v>304</v>
      </c>
      <c r="D206" s="47" t="s">
        <v>305</v>
      </c>
      <c r="E206" s="48">
        <v>3000</v>
      </c>
      <c r="F206" s="49">
        <v>4.5734705171223116</v>
      </c>
      <c r="G206" s="49">
        <v>5.3674944535890647</v>
      </c>
      <c r="H206" s="50">
        <v>558.91999999999996</v>
      </c>
      <c r="I206" s="46" t="s">
        <v>13</v>
      </c>
      <c r="J206" s="51" t="s">
        <v>297</v>
      </c>
      <c r="K206" s="52" t="s">
        <v>306</v>
      </c>
      <c r="L206" s="53" t="s">
        <v>299</v>
      </c>
      <c r="M206" s="44" t="s">
        <v>300</v>
      </c>
      <c r="N206" s="54">
        <v>0.85206804714333406</v>
      </c>
    </row>
    <row r="207" spans="1:14" x14ac:dyDescent="0.25">
      <c r="A207" s="45">
        <v>43131</v>
      </c>
      <c r="B207" s="46" t="s">
        <v>32</v>
      </c>
      <c r="C207" s="46" t="s">
        <v>32</v>
      </c>
      <c r="D207" s="47" t="s">
        <v>305</v>
      </c>
      <c r="E207" s="48">
        <v>2000</v>
      </c>
      <c r="F207" s="49">
        <v>3.0489803447482076</v>
      </c>
      <c r="G207" s="49">
        <v>3.5783296357260435</v>
      </c>
      <c r="H207" s="50">
        <v>558.91999999999996</v>
      </c>
      <c r="I207" s="46" t="s">
        <v>19</v>
      </c>
      <c r="J207" s="51" t="s">
        <v>297</v>
      </c>
      <c r="K207" s="52" t="s">
        <v>388</v>
      </c>
      <c r="L207" s="53" t="s">
        <v>299</v>
      </c>
      <c r="M207" s="44" t="s">
        <v>300</v>
      </c>
      <c r="N207" s="54">
        <v>0.85206804714333395</v>
      </c>
    </row>
    <row r="208" spans="1:14" x14ac:dyDescent="0.25">
      <c r="A208" s="45">
        <v>43131</v>
      </c>
      <c r="B208" s="46" t="s">
        <v>32</v>
      </c>
      <c r="C208" s="46" t="s">
        <v>32</v>
      </c>
      <c r="D208" s="47" t="s">
        <v>305</v>
      </c>
      <c r="E208" s="48">
        <v>2000</v>
      </c>
      <c r="F208" s="49">
        <v>3.0489803447482076</v>
      </c>
      <c r="G208" s="49">
        <v>3.5783296357260435</v>
      </c>
      <c r="H208" s="50">
        <v>558.91999999999996</v>
      </c>
      <c r="I208" s="46" t="s">
        <v>19</v>
      </c>
      <c r="J208" s="51" t="s">
        <v>297</v>
      </c>
      <c r="K208" s="52" t="s">
        <v>388</v>
      </c>
      <c r="L208" s="53" t="s">
        <v>299</v>
      </c>
      <c r="M208" s="44" t="s">
        <v>300</v>
      </c>
      <c r="N208" s="54">
        <v>0.85206804714333395</v>
      </c>
    </row>
    <row r="209" spans="1:14" x14ac:dyDescent="0.25">
      <c r="A209" s="45">
        <v>43131</v>
      </c>
      <c r="B209" s="46" t="s">
        <v>32</v>
      </c>
      <c r="C209" s="46" t="s">
        <v>32</v>
      </c>
      <c r="D209" s="47" t="s">
        <v>305</v>
      </c>
      <c r="E209" s="48">
        <v>2000</v>
      </c>
      <c r="F209" s="49">
        <v>3.0489803447482076</v>
      </c>
      <c r="G209" s="49">
        <v>3.5783296357260435</v>
      </c>
      <c r="H209" s="50">
        <v>558.91999999999996</v>
      </c>
      <c r="I209" s="46" t="s">
        <v>19</v>
      </c>
      <c r="J209" s="51" t="s">
        <v>297</v>
      </c>
      <c r="K209" s="52" t="s">
        <v>388</v>
      </c>
      <c r="L209" s="53" t="s">
        <v>299</v>
      </c>
      <c r="M209" s="44" t="s">
        <v>300</v>
      </c>
      <c r="N209" s="54">
        <v>0.85206804714333395</v>
      </c>
    </row>
    <row r="210" spans="1:14" x14ac:dyDescent="0.25">
      <c r="A210" s="45">
        <v>43131</v>
      </c>
      <c r="B210" s="46" t="s">
        <v>166</v>
      </c>
      <c r="C210" s="47" t="s">
        <v>20</v>
      </c>
      <c r="D210" s="47" t="s">
        <v>305</v>
      </c>
      <c r="E210" s="48">
        <v>3000</v>
      </c>
      <c r="F210" s="49">
        <v>4.5734705171223116</v>
      </c>
      <c r="G210" s="49">
        <v>5.3674944535890647</v>
      </c>
      <c r="H210" s="50">
        <v>558.91999999999996</v>
      </c>
      <c r="I210" s="46" t="s">
        <v>33</v>
      </c>
      <c r="J210" s="51" t="s">
        <v>297</v>
      </c>
      <c r="K210" s="52" t="s">
        <v>334</v>
      </c>
      <c r="L210" s="53" t="s">
        <v>299</v>
      </c>
      <c r="M210" s="44" t="s">
        <v>300</v>
      </c>
      <c r="N210" s="54">
        <v>0.85206804714333406</v>
      </c>
    </row>
    <row r="211" spans="1:14" x14ac:dyDescent="0.25">
      <c r="A211" s="45">
        <v>43131</v>
      </c>
      <c r="B211" s="46" t="s">
        <v>221</v>
      </c>
      <c r="C211" s="46" t="s">
        <v>31</v>
      </c>
      <c r="D211" s="56" t="s">
        <v>10</v>
      </c>
      <c r="E211" s="48">
        <v>150000</v>
      </c>
      <c r="F211" s="49">
        <v>228.67352585611556</v>
      </c>
      <c r="G211" s="49">
        <v>268.37472267945327</v>
      </c>
      <c r="H211" s="50">
        <v>558.91999999999996</v>
      </c>
      <c r="I211" s="46" t="s">
        <v>18</v>
      </c>
      <c r="J211" s="51" t="s">
        <v>297</v>
      </c>
      <c r="K211" s="52" t="s">
        <v>389</v>
      </c>
      <c r="L211" s="53" t="s">
        <v>299</v>
      </c>
      <c r="M211" s="44" t="s">
        <v>300</v>
      </c>
      <c r="N211" s="54">
        <v>0.85206804714333395</v>
      </c>
    </row>
    <row r="212" spans="1:14" x14ac:dyDescent="0.25">
      <c r="A212" s="45">
        <v>43131</v>
      </c>
      <c r="B212" s="46" t="s">
        <v>221</v>
      </c>
      <c r="C212" s="46" t="s">
        <v>31</v>
      </c>
      <c r="D212" s="46" t="s">
        <v>16</v>
      </c>
      <c r="E212" s="48">
        <v>150000</v>
      </c>
      <c r="F212" s="49">
        <v>228.67352585611556</v>
      </c>
      <c r="G212" s="49">
        <v>268.37472267945327</v>
      </c>
      <c r="H212" s="50">
        <v>558.91999999999996</v>
      </c>
      <c r="I212" s="46" t="s">
        <v>18</v>
      </c>
      <c r="J212" s="51" t="s">
        <v>297</v>
      </c>
      <c r="K212" s="52" t="s">
        <v>390</v>
      </c>
      <c r="L212" s="53" t="s">
        <v>299</v>
      </c>
      <c r="M212" s="44" t="s">
        <v>300</v>
      </c>
      <c r="N212" s="54">
        <v>0.85206804714333395</v>
      </c>
    </row>
    <row r="213" spans="1:14" x14ac:dyDescent="0.25">
      <c r="A213" s="45">
        <v>43131</v>
      </c>
      <c r="B213" s="46" t="s">
        <v>221</v>
      </c>
      <c r="C213" s="46" t="s">
        <v>31</v>
      </c>
      <c r="D213" s="47" t="s">
        <v>11</v>
      </c>
      <c r="E213" s="48">
        <v>150000</v>
      </c>
      <c r="F213" s="49">
        <v>228.67352585611556</v>
      </c>
      <c r="G213" s="49">
        <v>268.37472267945327</v>
      </c>
      <c r="H213" s="50">
        <v>558.91999999999996</v>
      </c>
      <c r="I213" s="46" t="s">
        <v>18</v>
      </c>
      <c r="J213" s="51" t="s">
        <v>297</v>
      </c>
      <c r="K213" s="52" t="s">
        <v>391</v>
      </c>
      <c r="L213" s="53" t="s">
        <v>299</v>
      </c>
      <c r="M213" s="44" t="s">
        <v>300</v>
      </c>
      <c r="N213" s="54">
        <v>0.85206804714333395</v>
      </c>
    </row>
    <row r="214" spans="1:14" x14ac:dyDescent="0.25">
      <c r="A214" s="45">
        <v>43131</v>
      </c>
      <c r="B214" s="46" t="s">
        <v>221</v>
      </c>
      <c r="C214" s="46" t="s">
        <v>31</v>
      </c>
      <c r="D214" s="47" t="s">
        <v>305</v>
      </c>
      <c r="E214" s="48">
        <v>100000</v>
      </c>
      <c r="F214" s="49">
        <v>152.44901723741037</v>
      </c>
      <c r="G214" s="49">
        <v>178.91648178630217</v>
      </c>
      <c r="H214" s="50">
        <v>558.91999999999996</v>
      </c>
      <c r="I214" s="46" t="s">
        <v>18</v>
      </c>
      <c r="J214" s="51" t="s">
        <v>297</v>
      </c>
      <c r="K214" s="52" t="s">
        <v>392</v>
      </c>
      <c r="L214" s="53" t="s">
        <v>299</v>
      </c>
      <c r="M214" s="44" t="s">
        <v>300</v>
      </c>
      <c r="N214" s="54">
        <v>0.85206804714333395</v>
      </c>
    </row>
    <row r="215" spans="1:14" x14ac:dyDescent="0.25">
      <c r="A215" s="45">
        <v>43131</v>
      </c>
      <c r="B215" s="46" t="s">
        <v>221</v>
      </c>
      <c r="C215" s="46" t="s">
        <v>31</v>
      </c>
      <c r="D215" s="47" t="s">
        <v>305</v>
      </c>
      <c r="E215" s="48">
        <v>75000</v>
      </c>
      <c r="F215" s="49">
        <v>114.33676292805778</v>
      </c>
      <c r="G215" s="49">
        <v>134.18736133972664</v>
      </c>
      <c r="H215" s="50">
        <v>558.91999999999996</v>
      </c>
      <c r="I215" s="46" t="s">
        <v>18</v>
      </c>
      <c r="J215" s="51" t="s">
        <v>297</v>
      </c>
      <c r="K215" s="52" t="s">
        <v>393</v>
      </c>
      <c r="L215" s="53" t="s">
        <v>299</v>
      </c>
      <c r="M215" s="44" t="s">
        <v>300</v>
      </c>
      <c r="N215" s="54">
        <v>0.85206804714333395</v>
      </c>
    </row>
    <row r="216" spans="1:14" x14ac:dyDescent="0.25">
      <c r="A216" s="45">
        <v>43131</v>
      </c>
      <c r="B216" s="46" t="s">
        <v>221</v>
      </c>
      <c r="C216" s="46" t="s">
        <v>31</v>
      </c>
      <c r="D216" s="47" t="s">
        <v>305</v>
      </c>
      <c r="E216" s="48">
        <v>100000</v>
      </c>
      <c r="F216" s="49">
        <v>152.44901723741037</v>
      </c>
      <c r="G216" s="49">
        <v>178.91648178630217</v>
      </c>
      <c r="H216" s="50">
        <v>558.91999999999996</v>
      </c>
      <c r="I216" s="46" t="s">
        <v>18</v>
      </c>
      <c r="J216" s="51" t="s">
        <v>297</v>
      </c>
      <c r="K216" s="52" t="s">
        <v>394</v>
      </c>
      <c r="L216" s="53" t="s">
        <v>299</v>
      </c>
      <c r="M216" s="44" t="s">
        <v>300</v>
      </c>
      <c r="N216" s="54">
        <v>0.85206804714333395</v>
      </c>
    </row>
    <row r="217" spans="1:14" x14ac:dyDescent="0.25">
      <c r="A217" s="45">
        <v>43131</v>
      </c>
      <c r="B217" s="46" t="s">
        <v>221</v>
      </c>
      <c r="C217" s="46" t="s">
        <v>31</v>
      </c>
      <c r="D217" s="46" t="s">
        <v>9</v>
      </c>
      <c r="E217" s="48">
        <v>50000</v>
      </c>
      <c r="F217" s="49">
        <v>76.224508618705187</v>
      </c>
      <c r="G217" s="49">
        <v>89.458240893151086</v>
      </c>
      <c r="H217" s="50">
        <v>558.91999999999996</v>
      </c>
      <c r="I217" s="46" t="s">
        <v>18</v>
      </c>
      <c r="J217" s="51" t="s">
        <v>297</v>
      </c>
      <c r="K217" s="52" t="s">
        <v>395</v>
      </c>
      <c r="L217" s="53" t="s">
        <v>299</v>
      </c>
      <c r="M217" s="44" t="s">
        <v>300</v>
      </c>
      <c r="N217" s="54">
        <v>0.85206804714333395</v>
      </c>
    </row>
    <row r="218" spans="1:14" x14ac:dyDescent="0.25">
      <c r="A218" s="45">
        <v>43131</v>
      </c>
      <c r="B218" s="46" t="s">
        <v>185</v>
      </c>
      <c r="C218" s="47" t="s">
        <v>103</v>
      </c>
      <c r="D218" s="47" t="s">
        <v>305</v>
      </c>
      <c r="E218" s="48">
        <v>3000</v>
      </c>
      <c r="F218" s="49">
        <v>4.5734705171223116</v>
      </c>
      <c r="G218" s="49">
        <v>5.3674944535890647</v>
      </c>
      <c r="H218" s="50">
        <v>558.91999999999996</v>
      </c>
      <c r="I218" s="46" t="s">
        <v>24</v>
      </c>
      <c r="J218" s="51" t="s">
        <v>297</v>
      </c>
      <c r="K218" s="52" t="s">
        <v>308</v>
      </c>
      <c r="L218" s="53" t="s">
        <v>299</v>
      </c>
      <c r="M218" s="44" t="s">
        <v>300</v>
      </c>
      <c r="N218" s="54">
        <v>0.85206804714333406</v>
      </c>
    </row>
    <row r="219" spans="1:14" x14ac:dyDescent="0.25">
      <c r="A219" s="45">
        <v>43131</v>
      </c>
      <c r="B219" s="46" t="s">
        <v>220</v>
      </c>
      <c r="C219" s="46" t="s">
        <v>304</v>
      </c>
      <c r="D219" s="47" t="s">
        <v>305</v>
      </c>
      <c r="E219" s="48">
        <v>9000</v>
      </c>
      <c r="F219" s="49">
        <v>13.720411551366935</v>
      </c>
      <c r="G219" s="49">
        <v>16.102483360767195</v>
      </c>
      <c r="H219" s="50">
        <v>558.91999999999996</v>
      </c>
      <c r="I219" s="46" t="s">
        <v>24</v>
      </c>
      <c r="J219" s="51" t="s">
        <v>297</v>
      </c>
      <c r="K219" s="52" t="s">
        <v>308</v>
      </c>
      <c r="L219" s="53" t="s">
        <v>299</v>
      </c>
      <c r="M219" s="44" t="s">
        <v>300</v>
      </c>
      <c r="N219" s="54">
        <v>0.85206804714333406</v>
      </c>
    </row>
    <row r="220" spans="1:14" x14ac:dyDescent="0.25">
      <c r="A220" s="45">
        <v>43131</v>
      </c>
      <c r="B220" s="46" t="s">
        <v>166</v>
      </c>
      <c r="C220" s="47" t="s">
        <v>20</v>
      </c>
      <c r="D220" s="47" t="s">
        <v>305</v>
      </c>
      <c r="E220" s="48">
        <v>5000</v>
      </c>
      <c r="F220" s="49">
        <v>7.6224508618705187</v>
      </c>
      <c r="G220" s="49">
        <v>8.9458240893151082</v>
      </c>
      <c r="H220" s="50">
        <v>558.91999999999996</v>
      </c>
      <c r="I220" s="46" t="s">
        <v>13</v>
      </c>
      <c r="J220" s="51" t="s">
        <v>297</v>
      </c>
      <c r="K220" s="52" t="s">
        <v>306</v>
      </c>
      <c r="L220" s="53" t="s">
        <v>299</v>
      </c>
      <c r="M220" s="44" t="s">
        <v>300</v>
      </c>
      <c r="N220" s="54">
        <v>0.85206804714333406</v>
      </c>
    </row>
    <row r="221" spans="1:14" x14ac:dyDescent="0.25">
      <c r="A221" s="45">
        <v>43131</v>
      </c>
      <c r="B221" s="46" t="s">
        <v>185</v>
      </c>
      <c r="C221" s="47" t="s">
        <v>103</v>
      </c>
      <c r="D221" s="47" t="s">
        <v>305</v>
      </c>
      <c r="E221" s="48">
        <v>3000</v>
      </c>
      <c r="F221" s="49">
        <v>4.5734705171223116</v>
      </c>
      <c r="G221" s="49">
        <v>5.3674944535890647</v>
      </c>
      <c r="H221" s="50">
        <v>558.91999999999996</v>
      </c>
      <c r="I221" s="46" t="s">
        <v>13</v>
      </c>
      <c r="J221" s="51" t="s">
        <v>297</v>
      </c>
      <c r="K221" s="52" t="s">
        <v>306</v>
      </c>
      <c r="L221" s="53" t="s">
        <v>299</v>
      </c>
      <c r="M221" s="44" t="s">
        <v>300</v>
      </c>
      <c r="N221" s="54">
        <v>0.85206804714333406</v>
      </c>
    </row>
    <row r="222" spans="1:14" x14ac:dyDescent="0.25">
      <c r="A222" s="45">
        <v>43131</v>
      </c>
      <c r="B222" s="46" t="s">
        <v>186</v>
      </c>
      <c r="C222" s="47" t="s">
        <v>103</v>
      </c>
      <c r="D222" s="47" t="s">
        <v>305</v>
      </c>
      <c r="E222" s="48">
        <v>5000</v>
      </c>
      <c r="F222" s="49">
        <v>7.6224508618705187</v>
      </c>
      <c r="G222" s="49">
        <v>8.9458240893151082</v>
      </c>
      <c r="H222" s="50">
        <v>558.91999999999996</v>
      </c>
      <c r="I222" s="46" t="s">
        <v>13</v>
      </c>
      <c r="J222" s="51" t="s">
        <v>297</v>
      </c>
      <c r="K222" s="52" t="s">
        <v>387</v>
      </c>
      <c r="L222" s="53" t="s">
        <v>299</v>
      </c>
      <c r="M222" s="44" t="s">
        <v>300</v>
      </c>
      <c r="N222" s="54">
        <v>0.85206804714333406</v>
      </c>
    </row>
    <row r="223" spans="1:14" x14ac:dyDescent="0.25">
      <c r="A223" s="45">
        <v>43131</v>
      </c>
      <c r="B223" s="46" t="s">
        <v>220</v>
      </c>
      <c r="C223" s="46" t="s">
        <v>304</v>
      </c>
      <c r="D223" s="47" t="s">
        <v>305</v>
      </c>
      <c r="E223" s="48">
        <v>3000</v>
      </c>
      <c r="F223" s="49">
        <v>4.5734705171223116</v>
      </c>
      <c r="G223" s="49">
        <v>5.3674944535890647</v>
      </c>
      <c r="H223" s="50">
        <v>558.91999999999996</v>
      </c>
      <c r="I223" s="46" t="s">
        <v>13</v>
      </c>
      <c r="J223" s="51" t="s">
        <v>297</v>
      </c>
      <c r="K223" s="52" t="s">
        <v>306</v>
      </c>
      <c r="L223" s="53" t="s">
        <v>299</v>
      </c>
      <c r="M223" s="44" t="s">
        <v>300</v>
      </c>
      <c r="N223" s="54">
        <v>0.85206804714333406</v>
      </c>
    </row>
    <row r="224" spans="1:14" x14ac:dyDescent="0.25">
      <c r="A224" s="45">
        <v>43131</v>
      </c>
      <c r="B224" s="46" t="s">
        <v>396</v>
      </c>
      <c r="C224" s="55" t="s">
        <v>34</v>
      </c>
      <c r="D224" s="46" t="s">
        <v>9</v>
      </c>
      <c r="E224" s="48">
        <v>3300</v>
      </c>
      <c r="F224" s="49">
        <v>5.0308175688345429</v>
      </c>
      <c r="G224" s="49">
        <v>5.9042438989479713</v>
      </c>
      <c r="H224" s="50">
        <v>558.91999999999996</v>
      </c>
      <c r="I224" s="46" t="s">
        <v>35</v>
      </c>
      <c r="J224" s="51" t="s">
        <v>297</v>
      </c>
      <c r="K224" s="58" t="s">
        <v>397</v>
      </c>
      <c r="L224" s="53" t="s">
        <v>299</v>
      </c>
      <c r="M224" s="44" t="s">
        <v>300</v>
      </c>
      <c r="N224" s="54">
        <v>0.85206804714333417</v>
      </c>
    </row>
    <row r="225" spans="1:14" x14ac:dyDescent="0.25">
      <c r="A225" s="59">
        <v>43132</v>
      </c>
      <c r="B225" s="46" t="s">
        <v>99</v>
      </c>
      <c r="C225" s="47" t="s">
        <v>353</v>
      </c>
      <c r="D225" s="46" t="s">
        <v>16</v>
      </c>
      <c r="E225" s="60">
        <v>12000</v>
      </c>
      <c r="F225" s="49">
        <v>18.293882068489246</v>
      </c>
      <c r="G225" s="49">
        <v>22.904470036372299</v>
      </c>
      <c r="H225" s="61">
        <v>523.91520000000003</v>
      </c>
      <c r="I225" s="46" t="s">
        <v>28</v>
      </c>
      <c r="J225" s="51" t="s">
        <v>297</v>
      </c>
      <c r="K225" s="52" t="s">
        <v>37</v>
      </c>
      <c r="L225" s="62" t="s">
        <v>15</v>
      </c>
      <c r="M225" s="44" t="s">
        <v>300</v>
      </c>
      <c r="N225" s="54">
        <v>0.79870357355741306</v>
      </c>
    </row>
    <row r="226" spans="1:14" x14ac:dyDescent="0.25">
      <c r="A226" s="74">
        <v>43132</v>
      </c>
      <c r="B226" s="46" t="s">
        <v>184</v>
      </c>
      <c r="C226" s="75" t="s">
        <v>20</v>
      </c>
      <c r="D226" s="46" t="s">
        <v>8</v>
      </c>
      <c r="E226" s="76">
        <v>1700</v>
      </c>
      <c r="F226" s="49">
        <v>18.293882068489246</v>
      </c>
      <c r="G226" s="49">
        <v>22.904470036372299</v>
      </c>
      <c r="H226" s="61">
        <v>523.91520000000003</v>
      </c>
      <c r="I226" s="77" t="s">
        <v>13</v>
      </c>
      <c r="J226" s="51" t="s">
        <v>297</v>
      </c>
      <c r="K226" s="78" t="s">
        <v>402</v>
      </c>
      <c r="L226" s="62" t="s">
        <v>15</v>
      </c>
      <c r="M226" s="44" t="s">
        <v>300</v>
      </c>
      <c r="N226" s="54">
        <v>0.79870357355741306</v>
      </c>
    </row>
    <row r="227" spans="1:14" x14ac:dyDescent="0.25">
      <c r="A227" s="74">
        <v>43132</v>
      </c>
      <c r="B227" s="46" t="s">
        <v>185</v>
      </c>
      <c r="C227" s="46" t="s">
        <v>401</v>
      </c>
      <c r="D227" s="46" t="s">
        <v>8</v>
      </c>
      <c r="E227" s="76">
        <v>3000</v>
      </c>
      <c r="F227" s="49">
        <v>18.293882068489246</v>
      </c>
      <c r="G227" s="49">
        <v>22.904470036372299</v>
      </c>
      <c r="H227" s="61">
        <v>523.91520000000003</v>
      </c>
      <c r="I227" s="77" t="s">
        <v>13</v>
      </c>
      <c r="J227" s="51" t="s">
        <v>297</v>
      </c>
      <c r="K227" s="78" t="s">
        <v>402</v>
      </c>
      <c r="L227" s="62" t="s">
        <v>15</v>
      </c>
      <c r="M227" s="44" t="s">
        <v>300</v>
      </c>
      <c r="N227" s="54">
        <v>0.79870357355741306</v>
      </c>
    </row>
    <row r="228" spans="1:14" x14ac:dyDescent="0.25">
      <c r="A228" s="74">
        <v>43132</v>
      </c>
      <c r="B228" s="46" t="s">
        <v>220</v>
      </c>
      <c r="C228" s="46" t="s">
        <v>304</v>
      </c>
      <c r="D228" s="46" t="s">
        <v>8</v>
      </c>
      <c r="E228" s="76">
        <v>1500</v>
      </c>
      <c r="F228" s="49">
        <v>18.293882068489246</v>
      </c>
      <c r="G228" s="49">
        <v>22.904470036372299</v>
      </c>
      <c r="H228" s="61">
        <v>523.91520000000003</v>
      </c>
      <c r="I228" s="77" t="s">
        <v>13</v>
      </c>
      <c r="J228" s="51" t="s">
        <v>297</v>
      </c>
      <c r="K228" s="78" t="s">
        <v>402</v>
      </c>
      <c r="L228" s="62" t="s">
        <v>15</v>
      </c>
      <c r="M228" s="44" t="s">
        <v>300</v>
      </c>
      <c r="N228" s="54">
        <v>0.79870357355741306</v>
      </c>
    </row>
    <row r="229" spans="1:14" x14ac:dyDescent="0.25">
      <c r="A229" s="74">
        <v>43132</v>
      </c>
      <c r="B229" s="46" t="s">
        <v>184</v>
      </c>
      <c r="C229" s="46" t="s">
        <v>20</v>
      </c>
      <c r="D229" s="46" t="s">
        <v>8</v>
      </c>
      <c r="E229" s="79">
        <v>4000</v>
      </c>
      <c r="F229" s="49">
        <v>18.293882068489246</v>
      </c>
      <c r="G229" s="49">
        <v>22.904470036372299</v>
      </c>
      <c r="H229" s="61">
        <v>523.91520000000003</v>
      </c>
      <c r="I229" s="77" t="s">
        <v>24</v>
      </c>
      <c r="J229" s="51" t="s">
        <v>297</v>
      </c>
      <c r="K229" s="78" t="s">
        <v>403</v>
      </c>
      <c r="L229" s="62" t="s">
        <v>15</v>
      </c>
      <c r="M229" s="44" t="s">
        <v>300</v>
      </c>
      <c r="N229" s="54">
        <v>0.79870357355741306</v>
      </c>
    </row>
    <row r="230" spans="1:14" x14ac:dyDescent="0.25">
      <c r="A230" s="74">
        <v>43132</v>
      </c>
      <c r="B230" s="46" t="s">
        <v>185</v>
      </c>
      <c r="C230" s="46" t="s">
        <v>401</v>
      </c>
      <c r="D230" s="46" t="s">
        <v>8</v>
      </c>
      <c r="E230" s="79">
        <v>3000</v>
      </c>
      <c r="F230" s="49">
        <v>18.293882068489246</v>
      </c>
      <c r="G230" s="49">
        <v>22.904470036372299</v>
      </c>
      <c r="H230" s="61">
        <v>523.91520000000003</v>
      </c>
      <c r="I230" s="77" t="s">
        <v>24</v>
      </c>
      <c r="J230" s="51" t="s">
        <v>297</v>
      </c>
      <c r="K230" s="78" t="s">
        <v>403</v>
      </c>
      <c r="L230" s="62" t="s">
        <v>15</v>
      </c>
      <c r="M230" s="44" t="s">
        <v>300</v>
      </c>
      <c r="N230" s="54">
        <v>0.79870357355741306</v>
      </c>
    </row>
    <row r="231" spans="1:14" x14ac:dyDescent="0.25">
      <c r="A231" s="74">
        <v>43132</v>
      </c>
      <c r="B231" s="46" t="s">
        <v>220</v>
      </c>
      <c r="C231" s="46" t="s">
        <v>304</v>
      </c>
      <c r="D231" s="46" t="s">
        <v>8</v>
      </c>
      <c r="E231" s="79">
        <v>3000</v>
      </c>
      <c r="F231" s="49">
        <v>18.293882068489246</v>
      </c>
      <c r="G231" s="49">
        <v>22.904470036372299</v>
      </c>
      <c r="H231" s="61">
        <v>523.91520000000003</v>
      </c>
      <c r="I231" s="77" t="s">
        <v>24</v>
      </c>
      <c r="J231" s="51" t="s">
        <v>297</v>
      </c>
      <c r="K231" s="78" t="s">
        <v>403</v>
      </c>
      <c r="L231" s="62" t="s">
        <v>15</v>
      </c>
      <c r="M231" s="44" t="s">
        <v>300</v>
      </c>
      <c r="N231" s="54">
        <v>0.79870357355741306</v>
      </c>
    </row>
    <row r="232" spans="1:14" x14ac:dyDescent="0.25">
      <c r="A232" s="74">
        <v>43132</v>
      </c>
      <c r="B232" s="46" t="s">
        <v>185</v>
      </c>
      <c r="C232" s="46" t="s">
        <v>401</v>
      </c>
      <c r="D232" s="46" t="s">
        <v>8</v>
      </c>
      <c r="E232" s="76">
        <v>2450</v>
      </c>
      <c r="F232" s="49">
        <v>18.293882068489246</v>
      </c>
      <c r="G232" s="49">
        <v>22.904470036372299</v>
      </c>
      <c r="H232" s="61">
        <v>523.91520000000003</v>
      </c>
      <c r="I232" s="77" t="s">
        <v>13</v>
      </c>
      <c r="J232" s="51" t="s">
        <v>297</v>
      </c>
      <c r="K232" s="78" t="s">
        <v>402</v>
      </c>
      <c r="L232" s="62" t="s">
        <v>15</v>
      </c>
      <c r="M232" s="44" t="s">
        <v>300</v>
      </c>
      <c r="N232" s="54">
        <v>0.79870357355741306</v>
      </c>
    </row>
    <row r="233" spans="1:14" x14ac:dyDescent="0.25">
      <c r="A233" s="59">
        <v>43133</v>
      </c>
      <c r="B233" s="46" t="s">
        <v>106</v>
      </c>
      <c r="C233" s="47" t="s">
        <v>20</v>
      </c>
      <c r="D233" s="47" t="s">
        <v>305</v>
      </c>
      <c r="E233" s="60">
        <v>36400</v>
      </c>
      <c r="F233" s="49">
        <v>55.491442274417381</v>
      </c>
      <c r="G233" s="49">
        <v>69.476892443662635</v>
      </c>
      <c r="H233" s="61">
        <v>523.91520000000003</v>
      </c>
      <c r="I233" s="46" t="s">
        <v>13</v>
      </c>
      <c r="J233" s="51" t="s">
        <v>297</v>
      </c>
      <c r="K233" s="52" t="s">
        <v>38</v>
      </c>
      <c r="L233" s="62" t="s">
        <v>15</v>
      </c>
      <c r="M233" s="44" t="s">
        <v>300</v>
      </c>
      <c r="N233" s="54">
        <v>0.79870357355741317</v>
      </c>
    </row>
    <row r="234" spans="1:14" x14ac:dyDescent="0.25">
      <c r="A234" s="59">
        <v>43133</v>
      </c>
      <c r="B234" s="46" t="s">
        <v>107</v>
      </c>
      <c r="C234" s="47" t="s">
        <v>103</v>
      </c>
      <c r="D234" s="47" t="s">
        <v>305</v>
      </c>
      <c r="E234" s="60">
        <v>35000</v>
      </c>
      <c r="F234" s="49">
        <v>53.357156033093631</v>
      </c>
      <c r="G234" s="49">
        <v>66.804704272752531</v>
      </c>
      <c r="H234" s="61">
        <v>523.91520000000003</v>
      </c>
      <c r="I234" s="46" t="s">
        <v>13</v>
      </c>
      <c r="J234" s="51" t="s">
        <v>297</v>
      </c>
      <c r="K234" s="52" t="s">
        <v>38</v>
      </c>
      <c r="L234" s="62" t="s">
        <v>15</v>
      </c>
      <c r="M234" s="44" t="s">
        <v>300</v>
      </c>
      <c r="N234" s="54">
        <v>0.79870357355741306</v>
      </c>
    </row>
    <row r="235" spans="1:14" x14ac:dyDescent="0.25">
      <c r="A235" s="59">
        <v>43133</v>
      </c>
      <c r="B235" s="46" t="s">
        <v>108</v>
      </c>
      <c r="C235" s="47" t="s">
        <v>104</v>
      </c>
      <c r="D235" s="47" t="s">
        <v>305</v>
      </c>
      <c r="E235" s="60">
        <v>19000</v>
      </c>
      <c r="F235" s="49">
        <v>28.965313275107974</v>
      </c>
      <c r="G235" s="49">
        <v>36.265410890922801</v>
      </c>
      <c r="H235" s="61">
        <v>523.91520000000003</v>
      </c>
      <c r="I235" s="46" t="s">
        <v>13</v>
      </c>
      <c r="J235" s="51" t="s">
        <v>297</v>
      </c>
      <c r="K235" s="52" t="s">
        <v>38</v>
      </c>
      <c r="L235" s="62" t="s">
        <v>15</v>
      </c>
      <c r="M235" s="44" t="s">
        <v>300</v>
      </c>
      <c r="N235" s="54">
        <v>0.79870357355741317</v>
      </c>
    </row>
    <row r="236" spans="1:14" x14ac:dyDescent="0.25">
      <c r="A236" s="59">
        <v>43133</v>
      </c>
      <c r="B236" s="46" t="s">
        <v>101</v>
      </c>
      <c r="C236" s="47" t="s">
        <v>20</v>
      </c>
      <c r="D236" s="47" t="s">
        <v>305</v>
      </c>
      <c r="E236" s="60">
        <v>13000</v>
      </c>
      <c r="F236" s="49">
        <v>19.818372240863351</v>
      </c>
      <c r="G236" s="49">
        <v>24.813175872736654</v>
      </c>
      <c r="H236" s="61">
        <v>523.91520000000003</v>
      </c>
      <c r="I236" s="46" t="s">
        <v>33</v>
      </c>
      <c r="J236" s="51" t="s">
        <v>297</v>
      </c>
      <c r="K236" s="52" t="s">
        <v>39</v>
      </c>
      <c r="L236" s="62" t="s">
        <v>15</v>
      </c>
      <c r="M236" s="44" t="s">
        <v>300</v>
      </c>
      <c r="N236" s="54">
        <v>0.79870357355741317</v>
      </c>
    </row>
    <row r="237" spans="1:14" x14ac:dyDescent="0.25">
      <c r="A237" s="59">
        <v>43133</v>
      </c>
      <c r="B237" s="46" t="s">
        <v>102</v>
      </c>
      <c r="C237" s="47" t="s">
        <v>103</v>
      </c>
      <c r="D237" s="47" t="s">
        <v>305</v>
      </c>
      <c r="E237" s="60">
        <v>35000</v>
      </c>
      <c r="F237" s="49">
        <v>53.357156033093631</v>
      </c>
      <c r="G237" s="49">
        <v>66.804704272752531</v>
      </c>
      <c r="H237" s="61">
        <v>523.91520000000003</v>
      </c>
      <c r="I237" s="46" t="s">
        <v>33</v>
      </c>
      <c r="J237" s="51" t="s">
        <v>297</v>
      </c>
      <c r="K237" s="52" t="s">
        <v>39</v>
      </c>
      <c r="L237" s="62" t="s">
        <v>15</v>
      </c>
      <c r="M237" s="44" t="s">
        <v>300</v>
      </c>
      <c r="N237" s="54">
        <v>0.79870357355741306</v>
      </c>
    </row>
    <row r="238" spans="1:14" x14ac:dyDescent="0.25">
      <c r="A238" s="59">
        <v>43133</v>
      </c>
      <c r="B238" s="46" t="s">
        <v>105</v>
      </c>
      <c r="C238" s="47" t="s">
        <v>104</v>
      </c>
      <c r="D238" s="47" t="s">
        <v>305</v>
      </c>
      <c r="E238" s="60">
        <v>9000</v>
      </c>
      <c r="F238" s="49">
        <v>13.720411551366935</v>
      </c>
      <c r="G238" s="49">
        <v>17.178352527279223</v>
      </c>
      <c r="H238" s="61">
        <v>523.91520000000003</v>
      </c>
      <c r="I238" s="46" t="s">
        <v>33</v>
      </c>
      <c r="J238" s="51" t="s">
        <v>297</v>
      </c>
      <c r="K238" s="52" t="s">
        <v>39</v>
      </c>
      <c r="L238" s="62" t="s">
        <v>15</v>
      </c>
      <c r="M238" s="44" t="s">
        <v>300</v>
      </c>
      <c r="N238" s="54">
        <v>0.79870357355741317</v>
      </c>
    </row>
    <row r="239" spans="1:14" x14ac:dyDescent="0.25">
      <c r="A239" s="59">
        <v>43133</v>
      </c>
      <c r="B239" s="46" t="s">
        <v>255</v>
      </c>
      <c r="C239" s="47" t="s">
        <v>20</v>
      </c>
      <c r="D239" s="47" t="s">
        <v>305</v>
      </c>
      <c r="E239" s="60">
        <v>6000</v>
      </c>
      <c r="F239" s="49">
        <v>9.1469410342446231</v>
      </c>
      <c r="G239" s="49">
        <v>11.452235018186149</v>
      </c>
      <c r="H239" s="61">
        <v>523.91520000000003</v>
      </c>
      <c r="I239" s="46" t="s">
        <v>33</v>
      </c>
      <c r="J239" s="51" t="s">
        <v>297</v>
      </c>
      <c r="K239" s="52" t="s">
        <v>40</v>
      </c>
      <c r="L239" s="62" t="s">
        <v>15</v>
      </c>
      <c r="M239" s="44" t="s">
        <v>300</v>
      </c>
      <c r="N239" s="54">
        <v>0.79870357355741306</v>
      </c>
    </row>
    <row r="240" spans="1:14" x14ac:dyDescent="0.25">
      <c r="A240" s="59">
        <v>43136</v>
      </c>
      <c r="B240" s="46" t="s">
        <v>256</v>
      </c>
      <c r="C240" s="47" t="s">
        <v>20</v>
      </c>
      <c r="D240" s="47" t="s">
        <v>305</v>
      </c>
      <c r="E240" s="60">
        <v>1200</v>
      </c>
      <c r="F240" s="49">
        <v>1.8293882068489247</v>
      </c>
      <c r="G240" s="49">
        <v>2.2904470036372295</v>
      </c>
      <c r="H240" s="61">
        <v>523.91520000000003</v>
      </c>
      <c r="I240" s="46" t="s">
        <v>28</v>
      </c>
      <c r="J240" s="51" t="s">
        <v>297</v>
      </c>
      <c r="K240" s="52" t="s">
        <v>41</v>
      </c>
      <c r="L240" s="62" t="s">
        <v>15</v>
      </c>
      <c r="M240" s="44" t="s">
        <v>300</v>
      </c>
      <c r="N240" s="54">
        <v>0.79870357355741317</v>
      </c>
    </row>
    <row r="241" spans="1:14" x14ac:dyDescent="0.25">
      <c r="A241" s="59">
        <v>43136</v>
      </c>
      <c r="B241" s="46" t="s">
        <v>257</v>
      </c>
      <c r="C241" s="47" t="s">
        <v>20</v>
      </c>
      <c r="D241" s="47" t="s">
        <v>305</v>
      </c>
      <c r="E241" s="60">
        <v>1400</v>
      </c>
      <c r="F241" s="49">
        <v>2.1342862413237453</v>
      </c>
      <c r="G241" s="49">
        <v>2.6721881709101014</v>
      </c>
      <c r="H241" s="61">
        <v>523.91520000000003</v>
      </c>
      <c r="I241" s="46" t="s">
        <v>28</v>
      </c>
      <c r="J241" s="51" t="s">
        <v>297</v>
      </c>
      <c r="K241" s="52" t="s">
        <v>42</v>
      </c>
      <c r="L241" s="62" t="s">
        <v>15</v>
      </c>
      <c r="M241" s="44" t="s">
        <v>300</v>
      </c>
      <c r="N241" s="54">
        <v>0.79870357355741306</v>
      </c>
    </row>
    <row r="242" spans="1:14" x14ac:dyDescent="0.25">
      <c r="A242" s="59">
        <v>43137</v>
      </c>
      <c r="B242" s="46" t="s">
        <v>258</v>
      </c>
      <c r="C242" s="47" t="s">
        <v>20</v>
      </c>
      <c r="D242" s="47" t="s">
        <v>305</v>
      </c>
      <c r="E242" s="60">
        <v>15000</v>
      </c>
      <c r="F242" s="49">
        <v>22.867352585611556</v>
      </c>
      <c r="G242" s="49">
        <v>28.630587545465371</v>
      </c>
      <c r="H242" s="61">
        <v>523.91520000000003</v>
      </c>
      <c r="I242" s="46" t="s">
        <v>13</v>
      </c>
      <c r="J242" s="51" t="s">
        <v>297</v>
      </c>
      <c r="K242" s="52" t="s">
        <v>42</v>
      </c>
      <c r="L242" s="62" t="s">
        <v>15</v>
      </c>
      <c r="M242" s="44" t="s">
        <v>300</v>
      </c>
      <c r="N242" s="54">
        <v>0.79870357355741306</v>
      </c>
    </row>
    <row r="243" spans="1:14" x14ac:dyDescent="0.25">
      <c r="A243" s="59">
        <v>43137</v>
      </c>
      <c r="B243" s="46" t="s">
        <v>258</v>
      </c>
      <c r="C243" s="47" t="s">
        <v>20</v>
      </c>
      <c r="D243" s="47" t="s">
        <v>305</v>
      </c>
      <c r="E243" s="60">
        <v>10000</v>
      </c>
      <c r="F243" s="49">
        <v>15.244901723741037</v>
      </c>
      <c r="G243" s="49">
        <v>19.087058363643582</v>
      </c>
      <c r="H243" s="61">
        <v>523.91520000000003</v>
      </c>
      <c r="I243" s="46" t="s">
        <v>13</v>
      </c>
      <c r="J243" s="51" t="s">
        <v>297</v>
      </c>
      <c r="K243" s="52" t="s">
        <v>239</v>
      </c>
      <c r="L243" s="62" t="s">
        <v>15</v>
      </c>
      <c r="M243" s="44" t="s">
        <v>300</v>
      </c>
      <c r="N243" s="54">
        <v>0.79870357355741306</v>
      </c>
    </row>
    <row r="244" spans="1:14" x14ac:dyDescent="0.25">
      <c r="A244" s="59">
        <v>43137</v>
      </c>
      <c r="B244" s="46" t="s">
        <v>259</v>
      </c>
      <c r="C244" s="47" t="s">
        <v>20</v>
      </c>
      <c r="D244" s="47" t="s">
        <v>305</v>
      </c>
      <c r="E244" s="60">
        <v>1600</v>
      </c>
      <c r="F244" s="49">
        <v>2.4391842757985662</v>
      </c>
      <c r="G244" s="49">
        <v>3.0539293381829729</v>
      </c>
      <c r="H244" s="61">
        <v>523.91520000000003</v>
      </c>
      <c r="I244" s="46" t="s">
        <v>24</v>
      </c>
      <c r="J244" s="51" t="s">
        <v>297</v>
      </c>
      <c r="K244" s="52" t="s">
        <v>43</v>
      </c>
      <c r="L244" s="62" t="s">
        <v>15</v>
      </c>
      <c r="M244" s="44" t="s">
        <v>300</v>
      </c>
      <c r="N244" s="54">
        <v>0.79870357355741317</v>
      </c>
    </row>
    <row r="245" spans="1:14" x14ac:dyDescent="0.25">
      <c r="A245" s="59">
        <v>43137</v>
      </c>
      <c r="B245" s="46" t="s">
        <v>260</v>
      </c>
      <c r="C245" s="47" t="s">
        <v>104</v>
      </c>
      <c r="D245" s="47" t="s">
        <v>305</v>
      </c>
      <c r="E245" s="60">
        <v>3000</v>
      </c>
      <c r="F245" s="49">
        <v>4.5734705171223116</v>
      </c>
      <c r="G245" s="49">
        <v>5.7261175090930747</v>
      </c>
      <c r="H245" s="61">
        <v>523.91520000000003</v>
      </c>
      <c r="I245" s="46" t="s">
        <v>24</v>
      </c>
      <c r="J245" s="51" t="s">
        <v>297</v>
      </c>
      <c r="K245" s="52" t="s">
        <v>43</v>
      </c>
      <c r="L245" s="62" t="s">
        <v>15</v>
      </c>
      <c r="M245" s="44" t="s">
        <v>300</v>
      </c>
      <c r="N245" s="54">
        <v>0.79870357355741306</v>
      </c>
    </row>
    <row r="246" spans="1:14" x14ac:dyDescent="0.25">
      <c r="A246" s="59">
        <v>43137</v>
      </c>
      <c r="B246" s="46" t="s">
        <v>97</v>
      </c>
      <c r="C246" s="47" t="s">
        <v>330</v>
      </c>
      <c r="D246" s="46" t="s">
        <v>9</v>
      </c>
      <c r="E246" s="60">
        <v>3000</v>
      </c>
      <c r="F246" s="49">
        <v>4.5734705171223116</v>
      </c>
      <c r="G246" s="49">
        <v>5.7261175090930747</v>
      </c>
      <c r="H246" s="61">
        <v>523.91520000000003</v>
      </c>
      <c r="I246" s="46" t="s">
        <v>27</v>
      </c>
      <c r="J246" s="51" t="s">
        <v>297</v>
      </c>
      <c r="K246" s="52" t="s">
        <v>44</v>
      </c>
      <c r="L246" s="62" t="s">
        <v>15</v>
      </c>
      <c r="M246" s="44" t="s">
        <v>300</v>
      </c>
      <c r="N246" s="54">
        <v>0.79870357355741306</v>
      </c>
    </row>
    <row r="247" spans="1:14" x14ac:dyDescent="0.25">
      <c r="A247" s="59">
        <v>43138</v>
      </c>
      <c r="B247" s="46" t="s">
        <v>111</v>
      </c>
      <c r="C247" s="47" t="s">
        <v>20</v>
      </c>
      <c r="D247" s="46" t="s">
        <v>9</v>
      </c>
      <c r="E247" s="60">
        <v>600</v>
      </c>
      <c r="F247" s="49">
        <v>0.91469410342446233</v>
      </c>
      <c r="G247" s="49">
        <v>1.1452235018186148</v>
      </c>
      <c r="H247" s="61">
        <v>523.91520000000003</v>
      </c>
      <c r="I247" s="46" t="s">
        <v>27</v>
      </c>
      <c r="J247" s="51" t="s">
        <v>297</v>
      </c>
      <c r="K247" s="52" t="s">
        <v>45</v>
      </c>
      <c r="L247" s="62" t="s">
        <v>15</v>
      </c>
      <c r="M247" s="44" t="s">
        <v>300</v>
      </c>
      <c r="N247" s="54">
        <v>0.79870357355741317</v>
      </c>
    </row>
    <row r="248" spans="1:14" x14ac:dyDescent="0.25">
      <c r="A248" s="59">
        <v>43138</v>
      </c>
      <c r="B248" s="46" t="s">
        <v>222</v>
      </c>
      <c r="C248" s="63" t="s">
        <v>31</v>
      </c>
      <c r="D248" s="47" t="s">
        <v>10</v>
      </c>
      <c r="E248" s="60">
        <v>800000</v>
      </c>
      <c r="F248" s="49">
        <v>1219.592137899283</v>
      </c>
      <c r="G248" s="49">
        <v>1526.9646690914865</v>
      </c>
      <c r="H248" s="61">
        <v>523.91520000000003</v>
      </c>
      <c r="I248" s="46" t="s">
        <v>27</v>
      </c>
      <c r="J248" s="51" t="s">
        <v>297</v>
      </c>
      <c r="K248" s="52" t="s">
        <v>46</v>
      </c>
      <c r="L248" s="62" t="s">
        <v>15</v>
      </c>
      <c r="M248" s="44" t="s">
        <v>300</v>
      </c>
      <c r="N248" s="54">
        <v>0.79870357355741306</v>
      </c>
    </row>
    <row r="249" spans="1:14" x14ac:dyDescent="0.25">
      <c r="A249" s="59">
        <v>43138</v>
      </c>
      <c r="B249" s="46" t="s">
        <v>112</v>
      </c>
      <c r="C249" s="47" t="s">
        <v>20</v>
      </c>
      <c r="D249" s="47" t="s">
        <v>305</v>
      </c>
      <c r="E249" s="60">
        <v>1800</v>
      </c>
      <c r="F249" s="49">
        <v>2.7440823102733867</v>
      </c>
      <c r="G249" s="49">
        <v>3.4356705054558447</v>
      </c>
      <c r="H249" s="61">
        <v>523.91520000000003</v>
      </c>
      <c r="I249" s="46" t="s">
        <v>24</v>
      </c>
      <c r="J249" s="51" t="s">
        <v>297</v>
      </c>
      <c r="K249" s="52" t="s">
        <v>47</v>
      </c>
      <c r="L249" s="62" t="s">
        <v>15</v>
      </c>
      <c r="M249" s="44" t="s">
        <v>300</v>
      </c>
      <c r="N249" s="54">
        <v>0.79870357355741306</v>
      </c>
    </row>
    <row r="250" spans="1:14" x14ac:dyDescent="0.25">
      <c r="A250" s="59">
        <v>43138</v>
      </c>
      <c r="B250" s="46" t="s">
        <v>260</v>
      </c>
      <c r="C250" s="47" t="s">
        <v>104</v>
      </c>
      <c r="D250" s="47" t="s">
        <v>305</v>
      </c>
      <c r="E250" s="60">
        <v>3000</v>
      </c>
      <c r="F250" s="49">
        <v>4.5734705171223116</v>
      </c>
      <c r="G250" s="49">
        <v>5.7261175090930747</v>
      </c>
      <c r="H250" s="61">
        <v>523.91520000000003</v>
      </c>
      <c r="I250" s="46" t="s">
        <v>24</v>
      </c>
      <c r="J250" s="51" t="s">
        <v>297</v>
      </c>
      <c r="K250" s="52" t="s">
        <v>47</v>
      </c>
      <c r="L250" s="62" t="s">
        <v>15</v>
      </c>
      <c r="M250" s="44" t="s">
        <v>300</v>
      </c>
      <c r="N250" s="54">
        <v>0.79870357355741306</v>
      </c>
    </row>
    <row r="251" spans="1:14" x14ac:dyDescent="0.25">
      <c r="A251" s="59">
        <v>43138</v>
      </c>
      <c r="B251" s="46" t="s">
        <v>261</v>
      </c>
      <c r="C251" s="47" t="s">
        <v>353</v>
      </c>
      <c r="D251" s="46" t="s">
        <v>16</v>
      </c>
      <c r="E251" s="60">
        <v>72000</v>
      </c>
      <c r="F251" s="49">
        <v>109.76329241093548</v>
      </c>
      <c r="G251" s="49">
        <v>137.42682021823379</v>
      </c>
      <c r="H251" s="61">
        <v>523.91520000000003</v>
      </c>
      <c r="I251" s="46" t="s">
        <v>28</v>
      </c>
      <c r="J251" s="51" t="s">
        <v>297</v>
      </c>
      <c r="K251" s="52" t="s">
        <v>48</v>
      </c>
      <c r="L251" s="62" t="s">
        <v>15</v>
      </c>
      <c r="M251" s="44" t="s">
        <v>300</v>
      </c>
      <c r="N251" s="54">
        <v>0.79870357355741317</v>
      </c>
    </row>
    <row r="252" spans="1:14" x14ac:dyDescent="0.25">
      <c r="A252" s="59">
        <v>43138</v>
      </c>
      <c r="B252" s="46" t="s">
        <v>264</v>
      </c>
      <c r="C252" s="63" t="s">
        <v>31</v>
      </c>
      <c r="D252" s="47" t="s">
        <v>10</v>
      </c>
      <c r="E252" s="60">
        <v>60000</v>
      </c>
      <c r="F252" s="49">
        <v>91.469410342446224</v>
      </c>
      <c r="G252" s="49">
        <v>114.52235018186148</v>
      </c>
      <c r="H252" s="61">
        <v>523.91520000000003</v>
      </c>
      <c r="I252" s="46" t="s">
        <v>12</v>
      </c>
      <c r="J252" s="51" t="s">
        <v>297</v>
      </c>
      <c r="K252" s="52" t="s">
        <v>49</v>
      </c>
      <c r="L252" s="62" t="s">
        <v>15</v>
      </c>
      <c r="M252" s="44" t="s">
        <v>300</v>
      </c>
      <c r="N252" s="54">
        <v>0.79870357355741306</v>
      </c>
    </row>
    <row r="253" spans="1:14" x14ac:dyDescent="0.25">
      <c r="A253" s="59">
        <v>43138</v>
      </c>
      <c r="B253" s="46" t="s">
        <v>225</v>
      </c>
      <c r="C253" s="47" t="s">
        <v>353</v>
      </c>
      <c r="D253" s="46" t="s">
        <v>9</v>
      </c>
      <c r="E253" s="60">
        <v>50000</v>
      </c>
      <c r="F253" s="49">
        <v>76.224508618705187</v>
      </c>
      <c r="G253" s="49">
        <v>95.435291818217905</v>
      </c>
      <c r="H253" s="61">
        <v>523.91520000000003</v>
      </c>
      <c r="I253" s="46" t="s">
        <v>27</v>
      </c>
      <c r="J253" s="51" t="s">
        <v>297</v>
      </c>
      <c r="K253" s="52" t="s">
        <v>50</v>
      </c>
      <c r="L253" s="62" t="s">
        <v>15</v>
      </c>
      <c r="M253" s="44" t="s">
        <v>300</v>
      </c>
      <c r="N253" s="54">
        <v>0.79870357355741306</v>
      </c>
    </row>
    <row r="254" spans="1:14" x14ac:dyDescent="0.25">
      <c r="A254" s="59">
        <v>43139</v>
      </c>
      <c r="B254" s="46" t="s">
        <v>262</v>
      </c>
      <c r="C254" s="47" t="s">
        <v>330</v>
      </c>
      <c r="D254" s="46" t="s">
        <v>9</v>
      </c>
      <c r="E254" s="60">
        <v>35000</v>
      </c>
      <c r="F254" s="49">
        <v>53.357156033093631</v>
      </c>
      <c r="G254" s="49">
        <v>66.804704272752531</v>
      </c>
      <c r="H254" s="61">
        <v>523.91520000000003</v>
      </c>
      <c r="I254" s="46" t="s">
        <v>27</v>
      </c>
      <c r="J254" s="51" t="s">
        <v>297</v>
      </c>
      <c r="K254" s="52" t="s">
        <v>51</v>
      </c>
      <c r="L254" s="62" t="s">
        <v>15</v>
      </c>
      <c r="M254" s="44" t="s">
        <v>300</v>
      </c>
      <c r="N254" s="54">
        <v>0.79870357355741306</v>
      </c>
    </row>
    <row r="255" spans="1:14" x14ac:dyDescent="0.25">
      <c r="A255" s="59">
        <v>43139</v>
      </c>
      <c r="B255" s="46" t="s">
        <v>263</v>
      </c>
      <c r="C255" s="47" t="s">
        <v>20</v>
      </c>
      <c r="D255" s="47" t="s">
        <v>11</v>
      </c>
      <c r="E255" s="60">
        <v>1200</v>
      </c>
      <c r="F255" s="49">
        <v>1.8293882068489247</v>
      </c>
      <c r="G255" s="49">
        <v>2.2904470036372295</v>
      </c>
      <c r="H255" s="61">
        <v>523.91520000000003</v>
      </c>
      <c r="I255" s="46" t="s">
        <v>26</v>
      </c>
      <c r="J255" s="51" t="s">
        <v>297</v>
      </c>
      <c r="K255" s="52" t="s">
        <v>52</v>
      </c>
      <c r="L255" s="62" t="s">
        <v>15</v>
      </c>
      <c r="M255" s="44" t="s">
        <v>300</v>
      </c>
      <c r="N255" s="54">
        <v>0.79870357355741317</v>
      </c>
    </row>
    <row r="256" spans="1:14" x14ac:dyDescent="0.25">
      <c r="A256" s="59">
        <v>43139</v>
      </c>
      <c r="B256" s="46" t="s">
        <v>256</v>
      </c>
      <c r="C256" s="47" t="s">
        <v>20</v>
      </c>
      <c r="D256" s="46" t="s">
        <v>16</v>
      </c>
      <c r="E256" s="60">
        <v>1200</v>
      </c>
      <c r="F256" s="49">
        <v>1.8293882068489247</v>
      </c>
      <c r="G256" s="49">
        <v>2.2904470036372295</v>
      </c>
      <c r="H256" s="61">
        <v>523.91520000000003</v>
      </c>
      <c r="I256" s="46" t="s">
        <v>28</v>
      </c>
      <c r="J256" s="51" t="s">
        <v>297</v>
      </c>
      <c r="K256" s="52" t="s">
        <v>53</v>
      </c>
      <c r="L256" s="62" t="s">
        <v>15</v>
      </c>
      <c r="M256" s="44" t="s">
        <v>300</v>
      </c>
      <c r="N256" s="54">
        <v>0.79870357355741317</v>
      </c>
    </row>
    <row r="257" spans="1:14" x14ac:dyDescent="0.25">
      <c r="A257" s="59">
        <v>43139</v>
      </c>
      <c r="B257" s="46" t="s">
        <v>265</v>
      </c>
      <c r="C257" s="47" t="s">
        <v>20</v>
      </c>
      <c r="D257" s="47" t="s">
        <v>305</v>
      </c>
      <c r="E257" s="60">
        <v>2000</v>
      </c>
      <c r="F257" s="49">
        <v>3.0489803447482076</v>
      </c>
      <c r="G257" s="49">
        <v>3.4177217635380961</v>
      </c>
      <c r="H257" s="61">
        <v>523.91520000000003</v>
      </c>
      <c r="I257" s="46" t="s">
        <v>24</v>
      </c>
      <c r="J257" s="51" t="s">
        <v>297</v>
      </c>
      <c r="K257" s="52" t="s">
        <v>54</v>
      </c>
      <c r="L257" s="62" t="s">
        <v>15</v>
      </c>
      <c r="M257" s="44" t="s">
        <v>300</v>
      </c>
      <c r="N257" s="54">
        <v>0.89210900000000004</v>
      </c>
    </row>
    <row r="258" spans="1:14" x14ac:dyDescent="0.25">
      <c r="A258" s="59">
        <v>43139</v>
      </c>
      <c r="B258" s="46" t="s">
        <v>266</v>
      </c>
      <c r="C258" s="47" t="s">
        <v>104</v>
      </c>
      <c r="D258" s="47" t="s">
        <v>305</v>
      </c>
      <c r="E258" s="60">
        <v>3000</v>
      </c>
      <c r="F258" s="49">
        <v>4.5734705171223116</v>
      </c>
      <c r="G258" s="49">
        <v>5.1265826453071446</v>
      </c>
      <c r="H258" s="61">
        <v>523.91520000000003</v>
      </c>
      <c r="I258" s="46" t="s">
        <v>24</v>
      </c>
      <c r="J258" s="51" t="s">
        <v>297</v>
      </c>
      <c r="K258" s="52" t="s">
        <v>54</v>
      </c>
      <c r="L258" s="62" t="s">
        <v>15</v>
      </c>
      <c r="M258" s="44" t="s">
        <v>300</v>
      </c>
      <c r="N258" s="54">
        <v>0.89210900000000004</v>
      </c>
    </row>
    <row r="259" spans="1:14" x14ac:dyDescent="0.25">
      <c r="A259" s="59">
        <v>43140</v>
      </c>
      <c r="B259" s="46" t="s">
        <v>267</v>
      </c>
      <c r="C259" s="47" t="s">
        <v>21</v>
      </c>
      <c r="D259" s="46" t="s">
        <v>9</v>
      </c>
      <c r="E259" s="60">
        <v>101000</v>
      </c>
      <c r="F259" s="49">
        <v>153.97350740978447</v>
      </c>
      <c r="G259" s="49">
        <v>172.59494905867385</v>
      </c>
      <c r="H259" s="61">
        <v>523.91520000000003</v>
      </c>
      <c r="I259" s="46" t="s">
        <v>94</v>
      </c>
      <c r="J259" s="51" t="s">
        <v>297</v>
      </c>
      <c r="K259" s="52" t="s">
        <v>55</v>
      </c>
      <c r="L259" s="62" t="s">
        <v>15</v>
      </c>
      <c r="M259" s="44" t="s">
        <v>300</v>
      </c>
      <c r="N259" s="54">
        <v>0.89210900000000004</v>
      </c>
    </row>
    <row r="260" spans="1:14" x14ac:dyDescent="0.25">
      <c r="A260" s="59">
        <v>43140</v>
      </c>
      <c r="B260" s="46" t="s">
        <v>268</v>
      </c>
      <c r="C260" s="47" t="s">
        <v>20</v>
      </c>
      <c r="D260" s="47" t="s">
        <v>305</v>
      </c>
      <c r="E260" s="60">
        <v>2400</v>
      </c>
      <c r="F260" s="49">
        <v>3.6587764136978493</v>
      </c>
      <c r="G260" s="49">
        <v>4.101266116245716</v>
      </c>
      <c r="H260" s="61">
        <v>523.91520000000003</v>
      </c>
      <c r="I260" s="46" t="s">
        <v>24</v>
      </c>
      <c r="J260" s="51" t="s">
        <v>297</v>
      </c>
      <c r="K260" s="52" t="s">
        <v>56</v>
      </c>
      <c r="L260" s="62" t="s">
        <v>15</v>
      </c>
      <c r="M260" s="44" t="s">
        <v>300</v>
      </c>
      <c r="N260" s="54">
        <v>0.89210899999999993</v>
      </c>
    </row>
    <row r="261" spans="1:14" x14ac:dyDescent="0.25">
      <c r="A261" s="59">
        <v>43140</v>
      </c>
      <c r="B261" s="46" t="s">
        <v>266</v>
      </c>
      <c r="C261" s="47" t="s">
        <v>104</v>
      </c>
      <c r="D261" s="47" t="s">
        <v>305</v>
      </c>
      <c r="E261" s="60">
        <v>3000</v>
      </c>
      <c r="F261" s="49">
        <v>4.5734705171223116</v>
      </c>
      <c r="G261" s="49">
        <v>5.1265826453071446</v>
      </c>
      <c r="H261" s="61">
        <v>523.91520000000003</v>
      </c>
      <c r="I261" s="46" t="s">
        <v>24</v>
      </c>
      <c r="J261" s="51" t="s">
        <v>297</v>
      </c>
      <c r="K261" s="52" t="s">
        <v>56</v>
      </c>
      <c r="L261" s="62" t="s">
        <v>15</v>
      </c>
      <c r="M261" s="44" t="s">
        <v>300</v>
      </c>
      <c r="N261" s="54">
        <v>0.89210900000000004</v>
      </c>
    </row>
    <row r="262" spans="1:14" x14ac:dyDescent="0.25">
      <c r="A262" s="59">
        <v>43140</v>
      </c>
      <c r="B262" s="46" t="s">
        <v>269</v>
      </c>
      <c r="C262" s="47" t="s">
        <v>330</v>
      </c>
      <c r="D262" s="46" t="s">
        <v>9</v>
      </c>
      <c r="E262" s="60">
        <v>85000</v>
      </c>
      <c r="F262" s="49">
        <v>129.58166465179883</v>
      </c>
      <c r="G262" s="49">
        <v>145.2531749503691</v>
      </c>
      <c r="H262" s="61">
        <v>523.91520000000003</v>
      </c>
      <c r="I262" s="46" t="s">
        <v>27</v>
      </c>
      <c r="J262" s="51" t="s">
        <v>297</v>
      </c>
      <c r="K262" s="52" t="s">
        <v>57</v>
      </c>
      <c r="L262" s="62" t="s">
        <v>15</v>
      </c>
      <c r="M262" s="44" t="s">
        <v>300</v>
      </c>
      <c r="N262" s="54">
        <v>0.89210900000000004</v>
      </c>
    </row>
    <row r="263" spans="1:14" x14ac:dyDescent="0.25">
      <c r="A263" s="59">
        <v>43143</v>
      </c>
      <c r="B263" s="46" t="s">
        <v>113</v>
      </c>
      <c r="C263" s="47" t="s">
        <v>20</v>
      </c>
      <c r="D263" s="47" t="s">
        <v>305</v>
      </c>
      <c r="E263" s="60">
        <v>26000</v>
      </c>
      <c r="F263" s="49">
        <v>39.636744481726701</v>
      </c>
      <c r="G263" s="49">
        <v>44.430382925995254</v>
      </c>
      <c r="H263" s="61">
        <v>523.91520000000003</v>
      </c>
      <c r="I263" s="46" t="s">
        <v>24</v>
      </c>
      <c r="J263" s="51" t="s">
        <v>297</v>
      </c>
      <c r="K263" s="52" t="s">
        <v>59</v>
      </c>
      <c r="L263" s="62" t="s">
        <v>15</v>
      </c>
      <c r="M263" s="44" t="s">
        <v>300</v>
      </c>
      <c r="N263" s="54">
        <v>0.89210900000000004</v>
      </c>
    </row>
    <row r="264" spans="1:14" x14ac:dyDescent="0.25">
      <c r="A264" s="59">
        <v>43143</v>
      </c>
      <c r="B264" s="46" t="s">
        <v>114</v>
      </c>
      <c r="C264" s="47" t="s">
        <v>103</v>
      </c>
      <c r="D264" s="47" t="s">
        <v>305</v>
      </c>
      <c r="E264" s="60">
        <v>35000</v>
      </c>
      <c r="F264" s="49">
        <v>53.357156033093631</v>
      </c>
      <c r="G264" s="49">
        <v>59.810130861916683</v>
      </c>
      <c r="H264" s="61">
        <v>523.91520000000003</v>
      </c>
      <c r="I264" s="46" t="s">
        <v>24</v>
      </c>
      <c r="J264" s="51" t="s">
        <v>297</v>
      </c>
      <c r="K264" s="52" t="s">
        <v>59</v>
      </c>
      <c r="L264" s="62" t="s">
        <v>15</v>
      </c>
      <c r="M264" s="44" t="s">
        <v>300</v>
      </c>
      <c r="N264" s="54">
        <v>0.89210900000000004</v>
      </c>
    </row>
    <row r="265" spans="1:14" x14ac:dyDescent="0.25">
      <c r="A265" s="59">
        <v>43143</v>
      </c>
      <c r="B265" s="46" t="s">
        <v>115</v>
      </c>
      <c r="C265" s="47" t="s">
        <v>104</v>
      </c>
      <c r="D265" s="47" t="s">
        <v>305</v>
      </c>
      <c r="E265" s="60">
        <v>15000</v>
      </c>
      <c r="F265" s="49">
        <v>22.867352585611556</v>
      </c>
      <c r="G265" s="49">
        <v>25.63291322653572</v>
      </c>
      <c r="H265" s="61">
        <v>523.91520000000003</v>
      </c>
      <c r="I265" s="46" t="s">
        <v>24</v>
      </c>
      <c r="J265" s="51" t="s">
        <v>297</v>
      </c>
      <c r="K265" s="52" t="s">
        <v>59</v>
      </c>
      <c r="L265" s="62" t="s">
        <v>15</v>
      </c>
      <c r="M265" s="44" t="s">
        <v>300</v>
      </c>
      <c r="N265" s="54">
        <v>0.89210900000000004</v>
      </c>
    </row>
    <row r="266" spans="1:14" x14ac:dyDescent="0.25">
      <c r="A266" s="59">
        <v>43143</v>
      </c>
      <c r="B266" s="46" t="s">
        <v>255</v>
      </c>
      <c r="C266" s="47" t="s">
        <v>20</v>
      </c>
      <c r="D266" s="47" t="s">
        <v>305</v>
      </c>
      <c r="E266" s="60">
        <v>9000</v>
      </c>
      <c r="F266" s="49">
        <v>13.720411551366935</v>
      </c>
      <c r="G266" s="49">
        <v>15.379747935921433</v>
      </c>
      <c r="H266" s="61">
        <v>523.91520000000003</v>
      </c>
      <c r="I266" s="46" t="s">
        <v>33</v>
      </c>
      <c r="J266" s="51" t="s">
        <v>297</v>
      </c>
      <c r="K266" s="52" t="s">
        <v>60</v>
      </c>
      <c r="L266" s="62" t="s">
        <v>15</v>
      </c>
      <c r="M266" s="44" t="s">
        <v>300</v>
      </c>
      <c r="N266" s="54">
        <v>0.89210900000000004</v>
      </c>
    </row>
    <row r="267" spans="1:14" x14ac:dyDescent="0.25">
      <c r="A267" s="59">
        <v>43143</v>
      </c>
      <c r="B267" s="46" t="s">
        <v>270</v>
      </c>
      <c r="C267" s="47" t="s">
        <v>20</v>
      </c>
      <c r="D267" s="47" t="s">
        <v>11</v>
      </c>
      <c r="E267" s="60">
        <v>1150</v>
      </c>
      <c r="F267" s="49">
        <v>1.7531636982302194</v>
      </c>
      <c r="G267" s="49">
        <v>1.9651900140344054</v>
      </c>
      <c r="H267" s="61">
        <v>523.91520000000003</v>
      </c>
      <c r="I267" s="46" t="s">
        <v>26</v>
      </c>
      <c r="J267" s="51" t="s">
        <v>297</v>
      </c>
      <c r="K267" s="52" t="s">
        <v>62</v>
      </c>
      <c r="L267" s="62" t="s">
        <v>15</v>
      </c>
      <c r="M267" s="44" t="s">
        <v>300</v>
      </c>
      <c r="N267" s="54">
        <v>0.89210900000000004</v>
      </c>
    </row>
    <row r="268" spans="1:14" x14ac:dyDescent="0.25">
      <c r="A268" s="59">
        <v>43144</v>
      </c>
      <c r="B268" s="46" t="s">
        <v>271</v>
      </c>
      <c r="C268" s="47" t="s">
        <v>20</v>
      </c>
      <c r="D268" s="46" t="s">
        <v>16</v>
      </c>
      <c r="E268" s="60">
        <v>1400</v>
      </c>
      <c r="F268" s="49">
        <v>2.1342862413237453</v>
      </c>
      <c r="G268" s="49">
        <v>2.3924052344766675</v>
      </c>
      <c r="H268" s="61">
        <v>523.91520000000003</v>
      </c>
      <c r="I268" s="46" t="s">
        <v>28</v>
      </c>
      <c r="J268" s="51" t="s">
        <v>297</v>
      </c>
      <c r="K268" s="52" t="s">
        <v>63</v>
      </c>
      <c r="L268" s="62" t="s">
        <v>15</v>
      </c>
      <c r="M268" s="44" t="s">
        <v>300</v>
      </c>
      <c r="N268" s="54">
        <v>0.89210899999999993</v>
      </c>
    </row>
    <row r="269" spans="1:14" x14ac:dyDescent="0.25">
      <c r="A269" s="59">
        <v>43144</v>
      </c>
      <c r="B269" s="46" t="s">
        <v>116</v>
      </c>
      <c r="C269" s="47" t="s">
        <v>20</v>
      </c>
      <c r="D269" s="47" t="s">
        <v>305</v>
      </c>
      <c r="E269" s="60">
        <v>17800</v>
      </c>
      <c r="F269" s="49">
        <v>27.135925068259048</v>
      </c>
      <c r="G269" s="49">
        <v>30.417723695489059</v>
      </c>
      <c r="H269" s="61">
        <v>523.91520000000003</v>
      </c>
      <c r="I269" s="46" t="s">
        <v>13</v>
      </c>
      <c r="J269" s="51" t="s">
        <v>297</v>
      </c>
      <c r="K269" s="52" t="s">
        <v>64</v>
      </c>
      <c r="L269" s="62" t="s">
        <v>15</v>
      </c>
      <c r="M269" s="44" t="s">
        <v>300</v>
      </c>
      <c r="N269" s="54">
        <v>0.89210900000000004</v>
      </c>
    </row>
    <row r="270" spans="1:14" x14ac:dyDescent="0.25">
      <c r="A270" s="59">
        <v>43144</v>
      </c>
      <c r="B270" s="46" t="s">
        <v>117</v>
      </c>
      <c r="C270" s="47" t="s">
        <v>103</v>
      </c>
      <c r="D270" s="47" t="s">
        <v>305</v>
      </c>
      <c r="E270" s="60">
        <v>11000</v>
      </c>
      <c r="F270" s="49">
        <v>16.769391896115142</v>
      </c>
      <c r="G270" s="49">
        <v>18.79746969945953</v>
      </c>
      <c r="H270" s="61">
        <v>523.91520000000003</v>
      </c>
      <c r="I270" s="46" t="s">
        <v>13</v>
      </c>
      <c r="J270" s="51" t="s">
        <v>297</v>
      </c>
      <c r="K270" s="52" t="s">
        <v>64</v>
      </c>
      <c r="L270" s="62" t="s">
        <v>15</v>
      </c>
      <c r="M270" s="44" t="s">
        <v>300</v>
      </c>
      <c r="N270" s="54">
        <v>0.89210900000000004</v>
      </c>
    </row>
    <row r="271" spans="1:14" x14ac:dyDescent="0.25">
      <c r="A271" s="59">
        <v>43144</v>
      </c>
      <c r="B271" s="46" t="s">
        <v>118</v>
      </c>
      <c r="C271" s="47" t="s">
        <v>104</v>
      </c>
      <c r="D271" s="47" t="s">
        <v>305</v>
      </c>
      <c r="E271" s="60">
        <v>5000</v>
      </c>
      <c r="F271" s="49">
        <v>7.6224508618705187</v>
      </c>
      <c r="G271" s="49">
        <v>8.5443044088452407</v>
      </c>
      <c r="H271" s="61">
        <v>523.91520000000003</v>
      </c>
      <c r="I271" s="46" t="s">
        <v>13</v>
      </c>
      <c r="J271" s="51" t="s">
        <v>297</v>
      </c>
      <c r="K271" s="52" t="s">
        <v>64</v>
      </c>
      <c r="L271" s="62" t="s">
        <v>15</v>
      </c>
      <c r="M271" s="44" t="s">
        <v>300</v>
      </c>
      <c r="N271" s="54">
        <v>0.89210899999999993</v>
      </c>
    </row>
    <row r="272" spans="1:14" x14ac:dyDescent="0.25">
      <c r="A272" s="59">
        <v>43145</v>
      </c>
      <c r="B272" s="46" t="s">
        <v>272</v>
      </c>
      <c r="C272" s="47" t="s">
        <v>20</v>
      </c>
      <c r="D272" s="47" t="s">
        <v>11</v>
      </c>
      <c r="E272" s="60">
        <v>1000</v>
      </c>
      <c r="F272" s="49">
        <v>1.5244901723741038</v>
      </c>
      <c r="G272" s="49">
        <v>1.708860881769048</v>
      </c>
      <c r="H272" s="61">
        <v>523.91520000000003</v>
      </c>
      <c r="I272" s="46" t="s">
        <v>26</v>
      </c>
      <c r="J272" s="51" t="s">
        <v>297</v>
      </c>
      <c r="K272" s="52" t="s">
        <v>65</v>
      </c>
      <c r="L272" s="62" t="s">
        <v>15</v>
      </c>
      <c r="M272" s="44" t="s">
        <v>300</v>
      </c>
      <c r="N272" s="54">
        <v>0.89210900000000004</v>
      </c>
    </row>
    <row r="273" spans="1:14" x14ac:dyDescent="0.25">
      <c r="A273" s="59">
        <v>43145</v>
      </c>
      <c r="B273" s="46" t="s">
        <v>185</v>
      </c>
      <c r="C273" s="47" t="s">
        <v>103</v>
      </c>
      <c r="D273" s="47" t="s">
        <v>11</v>
      </c>
      <c r="E273" s="60">
        <v>2000</v>
      </c>
      <c r="F273" s="49">
        <v>3.0489803447482076</v>
      </c>
      <c r="G273" s="49">
        <v>3.4177217635380961</v>
      </c>
      <c r="H273" s="61">
        <v>523.91520000000003</v>
      </c>
      <c r="I273" s="46" t="s">
        <v>26</v>
      </c>
      <c r="J273" s="51" t="s">
        <v>297</v>
      </c>
      <c r="K273" s="52" t="s">
        <v>65</v>
      </c>
      <c r="L273" s="62" t="s">
        <v>15</v>
      </c>
      <c r="M273" s="44" t="s">
        <v>300</v>
      </c>
      <c r="N273" s="54">
        <v>0.89210900000000004</v>
      </c>
    </row>
    <row r="274" spans="1:14" x14ac:dyDescent="0.25">
      <c r="A274" s="59">
        <v>43145</v>
      </c>
      <c r="B274" s="46" t="s">
        <v>274</v>
      </c>
      <c r="C274" s="47" t="s">
        <v>398</v>
      </c>
      <c r="D274" s="47" t="s">
        <v>11</v>
      </c>
      <c r="E274" s="60">
        <v>1000</v>
      </c>
      <c r="F274" s="49">
        <v>1.5244901723741038</v>
      </c>
      <c r="G274" s="49">
        <v>1.708860881769048</v>
      </c>
      <c r="H274" s="61">
        <v>523.91520000000003</v>
      </c>
      <c r="I274" s="46" t="s">
        <v>26</v>
      </c>
      <c r="J274" s="51" t="s">
        <v>297</v>
      </c>
      <c r="K274" s="52" t="s">
        <v>65</v>
      </c>
      <c r="L274" s="62" t="s">
        <v>15</v>
      </c>
      <c r="M274" s="44" t="s">
        <v>300</v>
      </c>
      <c r="N274" s="54">
        <v>0.89210900000000004</v>
      </c>
    </row>
    <row r="275" spans="1:14" x14ac:dyDescent="0.25">
      <c r="A275" s="59">
        <v>43145</v>
      </c>
      <c r="B275" s="46" t="s">
        <v>126</v>
      </c>
      <c r="C275" s="47" t="s">
        <v>20</v>
      </c>
      <c r="D275" s="47" t="s">
        <v>305</v>
      </c>
      <c r="E275" s="60">
        <v>15000</v>
      </c>
      <c r="F275" s="49">
        <v>22.867352585611556</v>
      </c>
      <c r="G275" s="49">
        <v>25.63291322653572</v>
      </c>
      <c r="H275" s="61">
        <v>523.91520000000003</v>
      </c>
      <c r="I275" s="46" t="s">
        <v>24</v>
      </c>
      <c r="J275" s="51" t="s">
        <v>297</v>
      </c>
      <c r="K275" s="52" t="s">
        <v>66</v>
      </c>
      <c r="L275" s="62" t="s">
        <v>15</v>
      </c>
      <c r="M275" s="44" t="s">
        <v>300</v>
      </c>
      <c r="N275" s="54">
        <v>0.89210900000000004</v>
      </c>
    </row>
    <row r="276" spans="1:14" x14ac:dyDescent="0.25">
      <c r="A276" s="59">
        <v>43145</v>
      </c>
      <c r="B276" s="46" t="s">
        <v>115</v>
      </c>
      <c r="C276" s="47" t="s">
        <v>104</v>
      </c>
      <c r="D276" s="47" t="s">
        <v>305</v>
      </c>
      <c r="E276" s="60">
        <v>1000</v>
      </c>
      <c r="F276" s="49">
        <v>1.5244901723741038</v>
      </c>
      <c r="G276" s="49">
        <v>1.708860881769048</v>
      </c>
      <c r="H276" s="61">
        <v>523.91520000000003</v>
      </c>
      <c r="I276" s="46" t="s">
        <v>24</v>
      </c>
      <c r="J276" s="51" t="s">
        <v>297</v>
      </c>
      <c r="K276" s="52" t="s">
        <v>66</v>
      </c>
      <c r="L276" s="62" t="s">
        <v>15</v>
      </c>
      <c r="M276" s="44" t="s">
        <v>300</v>
      </c>
      <c r="N276" s="54">
        <v>0.89210900000000004</v>
      </c>
    </row>
    <row r="277" spans="1:14" x14ac:dyDescent="0.25">
      <c r="A277" s="59">
        <v>43145</v>
      </c>
      <c r="B277" s="46" t="s">
        <v>125</v>
      </c>
      <c r="C277" s="47" t="s">
        <v>103</v>
      </c>
      <c r="D277" s="47" t="s">
        <v>305</v>
      </c>
      <c r="E277" s="60">
        <v>3000</v>
      </c>
      <c r="F277" s="49">
        <v>4.5734705171223116</v>
      </c>
      <c r="G277" s="49">
        <v>5.1265826453071446</v>
      </c>
      <c r="H277" s="61">
        <v>523.91520000000003</v>
      </c>
      <c r="I277" s="46" t="s">
        <v>24</v>
      </c>
      <c r="J277" s="51" t="s">
        <v>297</v>
      </c>
      <c r="K277" s="52" t="s">
        <v>66</v>
      </c>
      <c r="L277" s="62" t="s">
        <v>15</v>
      </c>
      <c r="M277" s="44" t="s">
        <v>300</v>
      </c>
      <c r="N277" s="54">
        <v>0.89210900000000004</v>
      </c>
    </row>
    <row r="278" spans="1:14" x14ac:dyDescent="0.25">
      <c r="A278" s="59">
        <v>43145</v>
      </c>
      <c r="B278" s="46" t="s">
        <v>119</v>
      </c>
      <c r="C278" s="47" t="s">
        <v>20</v>
      </c>
      <c r="D278" s="47" t="s">
        <v>305</v>
      </c>
      <c r="E278" s="60">
        <v>2000</v>
      </c>
      <c r="F278" s="49">
        <v>3.0489803447482076</v>
      </c>
      <c r="G278" s="49">
        <v>3.4177217635380961</v>
      </c>
      <c r="H278" s="61">
        <v>523.91520000000003</v>
      </c>
      <c r="I278" s="46" t="s">
        <v>33</v>
      </c>
      <c r="J278" s="51" t="s">
        <v>297</v>
      </c>
      <c r="K278" s="52" t="s">
        <v>67</v>
      </c>
      <c r="L278" s="62" t="s">
        <v>15</v>
      </c>
      <c r="M278" s="44" t="s">
        <v>300</v>
      </c>
      <c r="N278" s="54">
        <v>0.89210900000000004</v>
      </c>
    </row>
    <row r="279" spans="1:14" x14ac:dyDescent="0.25">
      <c r="A279" s="59">
        <v>43145</v>
      </c>
      <c r="B279" s="46" t="s">
        <v>120</v>
      </c>
      <c r="C279" s="47" t="s">
        <v>104</v>
      </c>
      <c r="D279" s="47" t="s">
        <v>305</v>
      </c>
      <c r="E279" s="60">
        <v>1000</v>
      </c>
      <c r="F279" s="49">
        <v>1.5244901723741038</v>
      </c>
      <c r="G279" s="49">
        <v>1.708860881769048</v>
      </c>
      <c r="H279" s="61">
        <v>523.91520000000003</v>
      </c>
      <c r="I279" s="46" t="s">
        <v>33</v>
      </c>
      <c r="J279" s="51" t="s">
        <v>297</v>
      </c>
      <c r="K279" s="52" t="s">
        <v>67</v>
      </c>
      <c r="L279" s="62" t="s">
        <v>15</v>
      </c>
      <c r="M279" s="44" t="s">
        <v>300</v>
      </c>
      <c r="N279" s="54">
        <v>0.89210900000000004</v>
      </c>
    </row>
    <row r="280" spans="1:14" x14ac:dyDescent="0.25">
      <c r="A280" s="59">
        <v>43145</v>
      </c>
      <c r="B280" s="46" t="s">
        <v>121</v>
      </c>
      <c r="C280" s="47" t="s">
        <v>100</v>
      </c>
      <c r="D280" s="46" t="s">
        <v>9</v>
      </c>
      <c r="E280" s="60">
        <v>10000</v>
      </c>
      <c r="F280" s="49">
        <v>15.244901723741037</v>
      </c>
      <c r="G280" s="49">
        <v>19.087058363643582</v>
      </c>
      <c r="H280" s="61">
        <v>523.91520000000003</v>
      </c>
      <c r="I280" s="46" t="s">
        <v>12</v>
      </c>
      <c r="J280" s="51" t="s">
        <v>297</v>
      </c>
      <c r="K280" s="52" t="s">
        <v>68</v>
      </c>
      <c r="L280" s="62" t="s">
        <v>15</v>
      </c>
      <c r="M280" s="44" t="s">
        <v>300</v>
      </c>
      <c r="N280" s="54">
        <v>0.79870357355741306</v>
      </c>
    </row>
    <row r="281" spans="1:14" x14ac:dyDescent="0.25">
      <c r="A281" s="59">
        <v>43145</v>
      </c>
      <c r="B281" s="46" t="s">
        <v>236</v>
      </c>
      <c r="C281" s="47" t="s">
        <v>20</v>
      </c>
      <c r="D281" s="46" t="s">
        <v>9</v>
      </c>
      <c r="E281" s="60">
        <v>1200</v>
      </c>
      <c r="F281" s="49">
        <v>1.8293882068489247</v>
      </c>
      <c r="G281" s="49">
        <v>2.050633058122858</v>
      </c>
      <c r="H281" s="61">
        <v>523.91520000000003</v>
      </c>
      <c r="I281" s="46" t="s">
        <v>12</v>
      </c>
      <c r="J281" s="51" t="s">
        <v>297</v>
      </c>
      <c r="K281" s="52" t="s">
        <v>68</v>
      </c>
      <c r="L281" s="62" t="s">
        <v>15</v>
      </c>
      <c r="M281" s="44" t="s">
        <v>300</v>
      </c>
      <c r="N281" s="54">
        <v>0.89210899999999993</v>
      </c>
    </row>
    <row r="282" spans="1:14" x14ac:dyDescent="0.25">
      <c r="A282" s="59">
        <v>43145</v>
      </c>
      <c r="B282" s="46" t="s">
        <v>124</v>
      </c>
      <c r="C282" s="47" t="s">
        <v>20</v>
      </c>
      <c r="D282" s="47" t="s">
        <v>305</v>
      </c>
      <c r="E282" s="60">
        <v>12000</v>
      </c>
      <c r="F282" s="49">
        <v>18.293882068489246</v>
      </c>
      <c r="G282" s="49">
        <v>20.506330581228578</v>
      </c>
      <c r="H282" s="61">
        <v>523.91520000000003</v>
      </c>
      <c r="I282" s="46" t="s">
        <v>13</v>
      </c>
      <c r="J282" s="51" t="s">
        <v>297</v>
      </c>
      <c r="K282" s="52" t="s">
        <v>69</v>
      </c>
      <c r="L282" s="62" t="s">
        <v>15</v>
      </c>
      <c r="M282" s="44" t="s">
        <v>300</v>
      </c>
      <c r="N282" s="54">
        <v>0.89210900000000004</v>
      </c>
    </row>
    <row r="283" spans="1:14" x14ac:dyDescent="0.25">
      <c r="A283" s="59">
        <v>43145</v>
      </c>
      <c r="B283" s="46" t="s">
        <v>123</v>
      </c>
      <c r="C283" s="47" t="s">
        <v>103</v>
      </c>
      <c r="D283" s="47" t="s">
        <v>305</v>
      </c>
      <c r="E283" s="60">
        <v>3000</v>
      </c>
      <c r="F283" s="49">
        <v>4.5734705171223116</v>
      </c>
      <c r="G283" s="49">
        <v>5.1265826453071446</v>
      </c>
      <c r="H283" s="61">
        <v>523.91520000000003</v>
      </c>
      <c r="I283" s="46" t="s">
        <v>13</v>
      </c>
      <c r="J283" s="51" t="s">
        <v>297</v>
      </c>
      <c r="K283" s="52" t="s">
        <v>69</v>
      </c>
      <c r="L283" s="62" t="s">
        <v>15</v>
      </c>
      <c r="M283" s="44" t="s">
        <v>300</v>
      </c>
      <c r="N283" s="54">
        <v>0.89210900000000004</v>
      </c>
    </row>
    <row r="284" spans="1:14" x14ac:dyDescent="0.25">
      <c r="A284" s="59">
        <v>43146</v>
      </c>
      <c r="B284" s="46" t="s">
        <v>126</v>
      </c>
      <c r="C284" s="47" t="s">
        <v>20</v>
      </c>
      <c r="D284" s="47" t="s">
        <v>305</v>
      </c>
      <c r="E284" s="60">
        <v>11000</v>
      </c>
      <c r="F284" s="49">
        <v>16.769391896115142</v>
      </c>
      <c r="G284" s="49">
        <v>18.79746969945953</v>
      </c>
      <c r="H284" s="61">
        <v>523.91520000000003</v>
      </c>
      <c r="I284" s="46" t="s">
        <v>24</v>
      </c>
      <c r="J284" s="51" t="s">
        <v>297</v>
      </c>
      <c r="K284" s="52" t="s">
        <v>70</v>
      </c>
      <c r="L284" s="62" t="s">
        <v>15</v>
      </c>
      <c r="M284" s="44" t="s">
        <v>300</v>
      </c>
      <c r="N284" s="54">
        <v>0.89210900000000004</v>
      </c>
    </row>
    <row r="285" spans="1:14" x14ac:dyDescent="0.25">
      <c r="A285" s="59">
        <v>43146</v>
      </c>
      <c r="B285" s="46" t="s">
        <v>115</v>
      </c>
      <c r="C285" s="47" t="s">
        <v>104</v>
      </c>
      <c r="D285" s="47" t="s">
        <v>305</v>
      </c>
      <c r="E285" s="60">
        <v>3000</v>
      </c>
      <c r="F285" s="49">
        <v>4.5734705171223116</v>
      </c>
      <c r="G285" s="49">
        <v>5.1265826453071446</v>
      </c>
      <c r="H285" s="61">
        <v>523.91520000000003</v>
      </c>
      <c r="I285" s="46" t="s">
        <v>24</v>
      </c>
      <c r="J285" s="51" t="s">
        <v>297</v>
      </c>
      <c r="K285" s="52" t="s">
        <v>70</v>
      </c>
      <c r="L285" s="62" t="s">
        <v>15</v>
      </c>
      <c r="M285" s="44" t="s">
        <v>300</v>
      </c>
      <c r="N285" s="54">
        <v>0.89210900000000004</v>
      </c>
    </row>
    <row r="286" spans="1:14" x14ac:dyDescent="0.25">
      <c r="A286" s="59">
        <v>43146</v>
      </c>
      <c r="B286" s="46" t="s">
        <v>255</v>
      </c>
      <c r="C286" s="47" t="s">
        <v>20</v>
      </c>
      <c r="D286" s="47" t="s">
        <v>305</v>
      </c>
      <c r="E286" s="60">
        <v>9000</v>
      </c>
      <c r="F286" s="49">
        <v>13.720411551366935</v>
      </c>
      <c r="G286" s="49">
        <v>15.379747935921433</v>
      </c>
      <c r="H286" s="61">
        <v>523.91520000000003</v>
      </c>
      <c r="I286" s="46" t="s">
        <v>33</v>
      </c>
      <c r="J286" s="51" t="s">
        <v>297</v>
      </c>
      <c r="K286" s="52" t="s">
        <v>71</v>
      </c>
      <c r="L286" s="62" t="s">
        <v>15</v>
      </c>
      <c r="M286" s="44" t="s">
        <v>300</v>
      </c>
      <c r="N286" s="54">
        <v>0.89210900000000004</v>
      </c>
    </row>
    <row r="287" spans="1:14" x14ac:dyDescent="0.25">
      <c r="A287" s="59">
        <v>43146</v>
      </c>
      <c r="B287" s="46" t="s">
        <v>127</v>
      </c>
      <c r="C287" s="47" t="s">
        <v>20</v>
      </c>
      <c r="D287" s="47" t="s">
        <v>305</v>
      </c>
      <c r="E287" s="60">
        <v>1600</v>
      </c>
      <c r="F287" s="49">
        <v>2.4391842757985662</v>
      </c>
      <c r="G287" s="49">
        <v>2.7341774108304771</v>
      </c>
      <c r="H287" s="61">
        <v>523.91520000000003</v>
      </c>
      <c r="I287" s="46" t="s">
        <v>33</v>
      </c>
      <c r="J287" s="51" t="s">
        <v>297</v>
      </c>
      <c r="K287" s="52" t="s">
        <v>72</v>
      </c>
      <c r="L287" s="62" t="s">
        <v>15</v>
      </c>
      <c r="M287" s="44" t="s">
        <v>300</v>
      </c>
      <c r="N287" s="54">
        <v>0.89210900000000004</v>
      </c>
    </row>
    <row r="288" spans="1:14" x14ac:dyDescent="0.25">
      <c r="A288" s="59">
        <v>43146</v>
      </c>
      <c r="B288" s="46" t="s">
        <v>128</v>
      </c>
      <c r="C288" s="47" t="s">
        <v>353</v>
      </c>
      <c r="D288" s="47" t="s">
        <v>305</v>
      </c>
      <c r="E288" s="60">
        <v>50000</v>
      </c>
      <c r="F288" s="49">
        <v>76.224508618705187</v>
      </c>
      <c r="G288" s="49">
        <v>85.443044088452396</v>
      </c>
      <c r="H288" s="61">
        <v>523.91520000000003</v>
      </c>
      <c r="I288" s="46" t="s">
        <v>13</v>
      </c>
      <c r="J288" s="51" t="s">
        <v>297</v>
      </c>
      <c r="K288" s="52" t="s">
        <v>73</v>
      </c>
      <c r="L288" s="62" t="s">
        <v>15</v>
      </c>
      <c r="M288" s="44" t="s">
        <v>300</v>
      </c>
      <c r="N288" s="54">
        <v>0.89210900000000004</v>
      </c>
    </row>
    <row r="289" spans="1:14" x14ac:dyDescent="0.25">
      <c r="A289" s="59">
        <v>43152</v>
      </c>
      <c r="B289" s="46" t="s">
        <v>146</v>
      </c>
      <c r="C289" s="47" t="s">
        <v>103</v>
      </c>
      <c r="D289" s="47" t="s">
        <v>10</v>
      </c>
      <c r="E289" s="60">
        <v>27000</v>
      </c>
      <c r="F289" s="49">
        <v>41.161234654100802</v>
      </c>
      <c r="G289" s="49">
        <v>46.139243807764295</v>
      </c>
      <c r="H289" s="61">
        <v>523.91520000000003</v>
      </c>
      <c r="I289" s="46" t="s">
        <v>130</v>
      </c>
      <c r="J289" s="51" t="s">
        <v>297</v>
      </c>
      <c r="K289" s="52" t="s">
        <v>110</v>
      </c>
      <c r="L289" s="62" t="s">
        <v>15</v>
      </c>
      <c r="M289" s="44" t="s">
        <v>300</v>
      </c>
      <c r="N289" s="54">
        <v>0.89210900000000015</v>
      </c>
    </row>
    <row r="290" spans="1:14" x14ac:dyDescent="0.25">
      <c r="A290" s="59">
        <v>43147</v>
      </c>
      <c r="B290" s="46" t="s">
        <v>131</v>
      </c>
      <c r="C290" s="47" t="s">
        <v>20</v>
      </c>
      <c r="D290" s="47" t="s">
        <v>305</v>
      </c>
      <c r="E290" s="60">
        <v>1400</v>
      </c>
      <c r="F290" s="49">
        <v>2.1342862413237453</v>
      </c>
      <c r="G290" s="49">
        <v>2.3924052344766675</v>
      </c>
      <c r="H290" s="61">
        <v>523.91520000000003</v>
      </c>
      <c r="I290" s="46" t="s">
        <v>12</v>
      </c>
      <c r="J290" s="51" t="s">
        <v>297</v>
      </c>
      <c r="K290" s="52" t="s">
        <v>75</v>
      </c>
      <c r="L290" s="62" t="s">
        <v>15</v>
      </c>
      <c r="M290" s="44" t="s">
        <v>300</v>
      </c>
      <c r="N290" s="54">
        <v>0.89210899999999993</v>
      </c>
    </row>
    <row r="291" spans="1:14" x14ac:dyDescent="0.25">
      <c r="A291" s="59">
        <v>43147</v>
      </c>
      <c r="B291" s="46" t="s">
        <v>132</v>
      </c>
      <c r="C291" s="47" t="s">
        <v>104</v>
      </c>
      <c r="D291" s="47" t="s">
        <v>305</v>
      </c>
      <c r="E291" s="60">
        <v>2000</v>
      </c>
      <c r="F291" s="49">
        <v>3.0489803447482076</v>
      </c>
      <c r="G291" s="49">
        <v>3.4177217635380961</v>
      </c>
      <c r="H291" s="61">
        <v>523.91520000000003</v>
      </c>
      <c r="I291" s="46" t="s">
        <v>12</v>
      </c>
      <c r="J291" s="51" t="s">
        <v>297</v>
      </c>
      <c r="K291" s="52" t="s">
        <v>75</v>
      </c>
      <c r="L291" s="62" t="s">
        <v>15</v>
      </c>
      <c r="M291" s="44" t="s">
        <v>300</v>
      </c>
      <c r="N291" s="54">
        <v>0.89210900000000004</v>
      </c>
    </row>
    <row r="292" spans="1:14" x14ac:dyDescent="0.25">
      <c r="A292" s="59">
        <v>43147</v>
      </c>
      <c r="B292" s="46" t="s">
        <v>133</v>
      </c>
      <c r="C292" s="47" t="s">
        <v>20</v>
      </c>
      <c r="D292" s="47" t="s">
        <v>305</v>
      </c>
      <c r="E292" s="60">
        <v>2200</v>
      </c>
      <c r="F292" s="49">
        <v>3.3538783792230284</v>
      </c>
      <c r="G292" s="49">
        <v>3.7594939398919061</v>
      </c>
      <c r="H292" s="61">
        <v>523.91520000000003</v>
      </c>
      <c r="I292" s="46" t="s">
        <v>13</v>
      </c>
      <c r="J292" s="51" t="s">
        <v>297</v>
      </c>
      <c r="K292" s="52" t="s">
        <v>76</v>
      </c>
      <c r="L292" s="62" t="s">
        <v>15</v>
      </c>
      <c r="M292" s="44" t="s">
        <v>300</v>
      </c>
      <c r="N292" s="54">
        <v>0.89210900000000004</v>
      </c>
    </row>
    <row r="293" spans="1:14" x14ac:dyDescent="0.25">
      <c r="A293" s="59">
        <v>43147</v>
      </c>
      <c r="B293" s="46" t="s">
        <v>134</v>
      </c>
      <c r="C293" s="47" t="s">
        <v>104</v>
      </c>
      <c r="D293" s="47" t="s">
        <v>305</v>
      </c>
      <c r="E293" s="60">
        <v>1000</v>
      </c>
      <c r="F293" s="49">
        <v>1.5244901723741038</v>
      </c>
      <c r="G293" s="49">
        <v>1.708860881769048</v>
      </c>
      <c r="H293" s="61">
        <v>523.91520000000003</v>
      </c>
      <c r="I293" s="46" t="s">
        <v>13</v>
      </c>
      <c r="J293" s="51" t="s">
        <v>297</v>
      </c>
      <c r="K293" s="52" t="s">
        <v>76</v>
      </c>
      <c r="L293" s="62" t="s">
        <v>15</v>
      </c>
      <c r="M293" s="44" t="s">
        <v>300</v>
      </c>
      <c r="N293" s="54">
        <v>0.89210900000000004</v>
      </c>
    </row>
    <row r="294" spans="1:14" x14ac:dyDescent="0.25">
      <c r="A294" s="59">
        <v>43147</v>
      </c>
      <c r="B294" s="46" t="s">
        <v>136</v>
      </c>
      <c r="C294" s="47" t="s">
        <v>20</v>
      </c>
      <c r="D294" s="47" t="s">
        <v>305</v>
      </c>
      <c r="E294" s="60">
        <v>1600</v>
      </c>
      <c r="F294" s="49">
        <v>2.4391842757985662</v>
      </c>
      <c r="G294" s="49">
        <v>3.0539293381829729</v>
      </c>
      <c r="H294" s="61">
        <v>523.91520000000003</v>
      </c>
      <c r="I294" s="46" t="s">
        <v>33</v>
      </c>
      <c r="J294" s="51" t="s">
        <v>297</v>
      </c>
      <c r="K294" s="52" t="s">
        <v>77</v>
      </c>
      <c r="L294" s="62" t="s">
        <v>15</v>
      </c>
      <c r="M294" s="44" t="s">
        <v>300</v>
      </c>
      <c r="N294" s="54">
        <v>0.79870357355741317</v>
      </c>
    </row>
    <row r="295" spans="1:14" x14ac:dyDescent="0.25">
      <c r="A295" s="59">
        <v>43147</v>
      </c>
      <c r="B295" s="46" t="s">
        <v>157</v>
      </c>
      <c r="C295" s="47" t="s">
        <v>104</v>
      </c>
      <c r="D295" s="47" t="s">
        <v>305</v>
      </c>
      <c r="E295" s="60">
        <v>1000</v>
      </c>
      <c r="F295" s="49">
        <v>1.5244901723741038</v>
      </c>
      <c r="G295" s="49">
        <v>1.9087058363643581</v>
      </c>
      <c r="H295" s="61">
        <v>523.91520000000003</v>
      </c>
      <c r="I295" s="46" t="s">
        <v>33</v>
      </c>
      <c r="J295" s="51" t="s">
        <v>297</v>
      </c>
      <c r="K295" s="52" t="s">
        <v>77</v>
      </c>
      <c r="L295" s="62" t="s">
        <v>15</v>
      </c>
      <c r="M295" s="44" t="s">
        <v>300</v>
      </c>
      <c r="N295" s="54">
        <v>0.79870357355741306</v>
      </c>
    </row>
    <row r="296" spans="1:14" x14ac:dyDescent="0.25">
      <c r="A296" s="59">
        <v>43148</v>
      </c>
      <c r="B296" s="46" t="s">
        <v>135</v>
      </c>
      <c r="C296" s="47" t="s">
        <v>20</v>
      </c>
      <c r="D296" s="47" t="s">
        <v>305</v>
      </c>
      <c r="E296" s="60">
        <v>1800</v>
      </c>
      <c r="F296" s="49">
        <v>2.7440823102733867</v>
      </c>
      <c r="G296" s="49">
        <v>3.4356705054558447</v>
      </c>
      <c r="H296" s="61">
        <v>523.91520000000003</v>
      </c>
      <c r="I296" s="46" t="s">
        <v>13</v>
      </c>
      <c r="J296" s="51" t="s">
        <v>297</v>
      </c>
      <c r="K296" s="52" t="s">
        <v>78</v>
      </c>
      <c r="L296" s="62" t="s">
        <v>15</v>
      </c>
      <c r="M296" s="44" t="s">
        <v>300</v>
      </c>
      <c r="N296" s="54">
        <v>0.79870357355741306</v>
      </c>
    </row>
    <row r="297" spans="1:14" x14ac:dyDescent="0.25">
      <c r="A297" s="59">
        <v>43148</v>
      </c>
      <c r="B297" s="46" t="s">
        <v>134</v>
      </c>
      <c r="C297" s="47" t="s">
        <v>104</v>
      </c>
      <c r="D297" s="47" t="s">
        <v>305</v>
      </c>
      <c r="E297" s="60">
        <v>1000</v>
      </c>
      <c r="F297" s="49">
        <v>1.5244901723741038</v>
      </c>
      <c r="G297" s="49">
        <v>1.9087058363643581</v>
      </c>
      <c r="H297" s="61">
        <v>523.91520000000003</v>
      </c>
      <c r="I297" s="46" t="s">
        <v>13</v>
      </c>
      <c r="J297" s="51" t="s">
        <v>297</v>
      </c>
      <c r="K297" s="52" t="s">
        <v>78</v>
      </c>
      <c r="L297" s="62" t="s">
        <v>15</v>
      </c>
      <c r="M297" s="44" t="s">
        <v>300</v>
      </c>
      <c r="N297" s="54">
        <v>0.79870357355741306</v>
      </c>
    </row>
    <row r="298" spans="1:14" x14ac:dyDescent="0.25">
      <c r="A298" s="59">
        <v>43148</v>
      </c>
      <c r="B298" s="46" t="s">
        <v>137</v>
      </c>
      <c r="C298" s="47" t="s">
        <v>20</v>
      </c>
      <c r="D298" s="46" t="s">
        <v>16</v>
      </c>
      <c r="E298" s="60">
        <v>6700</v>
      </c>
      <c r="F298" s="49">
        <v>10.214084154906496</v>
      </c>
      <c r="G298" s="49">
        <v>12.7883291036412</v>
      </c>
      <c r="H298" s="61">
        <v>523.91520000000003</v>
      </c>
      <c r="I298" s="46" t="s">
        <v>28</v>
      </c>
      <c r="J298" s="51" t="s">
        <v>297</v>
      </c>
      <c r="K298" s="52" t="s">
        <v>79</v>
      </c>
      <c r="L298" s="62" t="s">
        <v>15</v>
      </c>
      <c r="M298" s="44" t="s">
        <v>300</v>
      </c>
      <c r="N298" s="54">
        <v>0.79870357355741317</v>
      </c>
    </row>
    <row r="299" spans="1:14" x14ac:dyDescent="0.25">
      <c r="A299" s="59">
        <v>43148</v>
      </c>
      <c r="B299" s="46" t="s">
        <v>138</v>
      </c>
      <c r="C299" s="47" t="s">
        <v>103</v>
      </c>
      <c r="D299" s="46" t="s">
        <v>16</v>
      </c>
      <c r="E299" s="60">
        <v>8000</v>
      </c>
      <c r="F299" s="49">
        <v>12.19592137899283</v>
      </c>
      <c r="G299" s="49">
        <v>15.269646690914865</v>
      </c>
      <c r="H299" s="61">
        <v>523.91520000000003</v>
      </c>
      <c r="I299" s="46" t="s">
        <v>28</v>
      </c>
      <c r="J299" s="51" t="s">
        <v>297</v>
      </c>
      <c r="K299" s="52" t="s">
        <v>79</v>
      </c>
      <c r="L299" s="62" t="s">
        <v>15</v>
      </c>
      <c r="M299" s="44" t="s">
        <v>300</v>
      </c>
      <c r="N299" s="54">
        <v>0.79870357355741306</v>
      </c>
    </row>
    <row r="300" spans="1:14" x14ac:dyDescent="0.25">
      <c r="A300" s="59">
        <v>43148</v>
      </c>
      <c r="B300" s="46" t="s">
        <v>139</v>
      </c>
      <c r="C300" s="47" t="s">
        <v>20</v>
      </c>
      <c r="D300" s="47" t="s">
        <v>305</v>
      </c>
      <c r="E300" s="60">
        <v>200</v>
      </c>
      <c r="F300" s="49">
        <v>0.30489803447482078</v>
      </c>
      <c r="G300" s="49">
        <v>0.38174116727287161</v>
      </c>
      <c r="H300" s="61">
        <v>523.91520000000003</v>
      </c>
      <c r="I300" s="46" t="s">
        <v>12</v>
      </c>
      <c r="J300" s="51" t="s">
        <v>297</v>
      </c>
      <c r="K300" s="52" t="s">
        <v>80</v>
      </c>
      <c r="L300" s="62" t="s">
        <v>15</v>
      </c>
      <c r="M300" s="44" t="s">
        <v>300</v>
      </c>
      <c r="N300" s="54">
        <v>0.79870357355741317</v>
      </c>
    </row>
    <row r="301" spans="1:14" x14ac:dyDescent="0.25">
      <c r="A301" s="59">
        <v>43148</v>
      </c>
      <c r="B301" s="46" t="s">
        <v>223</v>
      </c>
      <c r="C301" s="47" t="s">
        <v>104</v>
      </c>
      <c r="D301" s="47" t="s">
        <v>305</v>
      </c>
      <c r="E301" s="60">
        <v>3000</v>
      </c>
      <c r="F301" s="49">
        <v>4.5734705171223116</v>
      </c>
      <c r="G301" s="49">
        <v>5.7261175090930747</v>
      </c>
      <c r="H301" s="61">
        <v>523.91520000000003</v>
      </c>
      <c r="I301" s="46" t="s">
        <v>12</v>
      </c>
      <c r="J301" s="51" t="s">
        <v>297</v>
      </c>
      <c r="K301" s="52" t="s">
        <v>80</v>
      </c>
      <c r="L301" s="62" t="s">
        <v>15</v>
      </c>
      <c r="M301" s="44" t="s">
        <v>300</v>
      </c>
      <c r="N301" s="54">
        <v>0.79870357355741306</v>
      </c>
    </row>
    <row r="302" spans="1:14" x14ac:dyDescent="0.25">
      <c r="A302" s="59">
        <v>43150</v>
      </c>
      <c r="B302" s="46" t="s">
        <v>275</v>
      </c>
      <c r="C302" s="47" t="s">
        <v>20</v>
      </c>
      <c r="D302" s="47" t="s">
        <v>305</v>
      </c>
      <c r="E302" s="60">
        <v>1600</v>
      </c>
      <c r="F302" s="49">
        <v>2.4391842757985662</v>
      </c>
      <c r="G302" s="49">
        <v>3.0539293381829729</v>
      </c>
      <c r="H302" s="61">
        <v>523.91520000000003</v>
      </c>
      <c r="I302" s="46" t="s">
        <v>33</v>
      </c>
      <c r="J302" s="51" t="s">
        <v>297</v>
      </c>
      <c r="K302" s="52" t="s">
        <v>81</v>
      </c>
      <c r="L302" s="62" t="s">
        <v>15</v>
      </c>
      <c r="M302" s="44" t="s">
        <v>300</v>
      </c>
      <c r="N302" s="54">
        <v>0.79870357355741317</v>
      </c>
    </row>
    <row r="303" spans="1:14" x14ac:dyDescent="0.25">
      <c r="A303" s="59">
        <v>43150</v>
      </c>
      <c r="B303" s="46" t="s">
        <v>260</v>
      </c>
      <c r="C303" s="47" t="s">
        <v>104</v>
      </c>
      <c r="D303" s="47" t="s">
        <v>305</v>
      </c>
      <c r="E303" s="60">
        <v>2000</v>
      </c>
      <c r="F303" s="49">
        <v>3.0489803447482076</v>
      </c>
      <c r="G303" s="49">
        <v>3.8174116727287162</v>
      </c>
      <c r="H303" s="61">
        <v>523.91520000000003</v>
      </c>
      <c r="I303" s="46" t="s">
        <v>33</v>
      </c>
      <c r="J303" s="51" t="s">
        <v>297</v>
      </c>
      <c r="K303" s="52" t="s">
        <v>81</v>
      </c>
      <c r="L303" s="62" t="s">
        <v>15</v>
      </c>
      <c r="M303" s="44" t="s">
        <v>300</v>
      </c>
      <c r="N303" s="54">
        <v>0.79870357355741306</v>
      </c>
    </row>
    <row r="304" spans="1:14" x14ac:dyDescent="0.25">
      <c r="A304" s="59">
        <v>43150</v>
      </c>
      <c r="B304" s="46" t="s">
        <v>276</v>
      </c>
      <c r="C304" s="47" t="s">
        <v>20</v>
      </c>
      <c r="D304" s="47" t="s">
        <v>305</v>
      </c>
      <c r="E304" s="60">
        <v>2200</v>
      </c>
      <c r="F304" s="49">
        <v>3.3538783792230284</v>
      </c>
      <c r="G304" s="49">
        <v>4.1991528400015881</v>
      </c>
      <c r="H304" s="61">
        <v>523.91520000000003</v>
      </c>
      <c r="I304" s="46" t="s">
        <v>13</v>
      </c>
      <c r="J304" s="51" t="s">
        <v>297</v>
      </c>
      <c r="K304" s="52" t="s">
        <v>82</v>
      </c>
      <c r="L304" s="62" t="s">
        <v>15</v>
      </c>
      <c r="M304" s="44" t="s">
        <v>300</v>
      </c>
      <c r="N304" s="54">
        <v>0.79870357355741306</v>
      </c>
    </row>
    <row r="305" spans="1:14" x14ac:dyDescent="0.25">
      <c r="A305" s="59">
        <v>43150</v>
      </c>
      <c r="B305" s="46" t="s">
        <v>260</v>
      </c>
      <c r="C305" s="47" t="s">
        <v>104</v>
      </c>
      <c r="D305" s="47" t="s">
        <v>305</v>
      </c>
      <c r="E305" s="60">
        <v>2000</v>
      </c>
      <c r="F305" s="49">
        <v>3.0489803447482076</v>
      </c>
      <c r="G305" s="49">
        <v>3.8174116727287162</v>
      </c>
      <c r="H305" s="61">
        <v>523.91520000000003</v>
      </c>
      <c r="I305" s="46" t="s">
        <v>13</v>
      </c>
      <c r="J305" s="51" t="s">
        <v>297</v>
      </c>
      <c r="K305" s="52" t="s">
        <v>82</v>
      </c>
      <c r="L305" s="62" t="s">
        <v>15</v>
      </c>
      <c r="M305" s="44" t="s">
        <v>300</v>
      </c>
      <c r="N305" s="54">
        <v>0.79870357355741306</v>
      </c>
    </row>
    <row r="306" spans="1:14" x14ac:dyDescent="0.25">
      <c r="A306" s="59">
        <v>43151</v>
      </c>
      <c r="B306" s="46" t="s">
        <v>277</v>
      </c>
      <c r="C306" s="47" t="s">
        <v>20</v>
      </c>
      <c r="D306" s="47" t="s">
        <v>305</v>
      </c>
      <c r="E306" s="60">
        <v>9000</v>
      </c>
      <c r="F306" s="49">
        <v>13.720411551366935</v>
      </c>
      <c r="G306" s="49">
        <v>17.178352527279223</v>
      </c>
      <c r="H306" s="61">
        <v>523.91520000000003</v>
      </c>
      <c r="I306" s="46" t="s">
        <v>33</v>
      </c>
      <c r="J306" s="51" t="s">
        <v>297</v>
      </c>
      <c r="K306" s="52" t="s">
        <v>83</v>
      </c>
      <c r="L306" s="62" t="s">
        <v>15</v>
      </c>
      <c r="M306" s="44" t="s">
        <v>300</v>
      </c>
      <c r="N306" s="54">
        <v>0.79870357355741317</v>
      </c>
    </row>
    <row r="307" spans="1:14" x14ac:dyDescent="0.25">
      <c r="A307" s="59">
        <v>43151</v>
      </c>
      <c r="B307" s="46" t="s">
        <v>140</v>
      </c>
      <c r="C307" s="47" t="s">
        <v>20</v>
      </c>
      <c r="D307" s="47" t="s">
        <v>305</v>
      </c>
      <c r="E307" s="60">
        <v>1600</v>
      </c>
      <c r="F307" s="49">
        <v>2.4391842757985662</v>
      </c>
      <c r="G307" s="49">
        <v>3.0539293381829729</v>
      </c>
      <c r="H307" s="61">
        <v>523.91520000000003</v>
      </c>
      <c r="I307" s="46" t="s">
        <v>33</v>
      </c>
      <c r="J307" s="51" t="s">
        <v>297</v>
      </c>
      <c r="K307" s="52" t="s">
        <v>109</v>
      </c>
      <c r="L307" s="62" t="s">
        <v>15</v>
      </c>
      <c r="M307" s="44" t="s">
        <v>300</v>
      </c>
      <c r="N307" s="54">
        <v>0.79870357355741317</v>
      </c>
    </row>
    <row r="308" spans="1:14" x14ac:dyDescent="0.25">
      <c r="A308" s="59">
        <v>43151</v>
      </c>
      <c r="B308" s="46" t="s">
        <v>141</v>
      </c>
      <c r="C308" s="47" t="s">
        <v>104</v>
      </c>
      <c r="D308" s="47" t="s">
        <v>305</v>
      </c>
      <c r="E308" s="60">
        <v>1000</v>
      </c>
      <c r="F308" s="49">
        <v>1.5244901723741038</v>
      </c>
      <c r="G308" s="49">
        <v>1.9087058363643581</v>
      </c>
      <c r="H308" s="61">
        <v>523.91520000000003</v>
      </c>
      <c r="I308" s="46" t="s">
        <v>33</v>
      </c>
      <c r="J308" s="51" t="s">
        <v>297</v>
      </c>
      <c r="K308" s="52" t="s">
        <v>109</v>
      </c>
      <c r="L308" s="62" t="s">
        <v>15</v>
      </c>
      <c r="M308" s="44" t="s">
        <v>300</v>
      </c>
      <c r="N308" s="54">
        <v>0.79870357355741306</v>
      </c>
    </row>
    <row r="309" spans="1:14" x14ac:dyDescent="0.25">
      <c r="A309" s="59">
        <v>43151</v>
      </c>
      <c r="B309" s="46" t="s">
        <v>142</v>
      </c>
      <c r="C309" s="47" t="s">
        <v>20</v>
      </c>
      <c r="D309" s="47" t="s">
        <v>305</v>
      </c>
      <c r="E309" s="60">
        <v>1400</v>
      </c>
      <c r="F309" s="49">
        <v>2.1342862413237453</v>
      </c>
      <c r="G309" s="49">
        <v>2.6721881709101014</v>
      </c>
      <c r="H309" s="61">
        <v>523.91520000000003</v>
      </c>
      <c r="I309" s="46" t="s">
        <v>13</v>
      </c>
      <c r="J309" s="51" t="s">
        <v>297</v>
      </c>
      <c r="K309" s="52" t="s">
        <v>84</v>
      </c>
      <c r="L309" s="62" t="s">
        <v>15</v>
      </c>
      <c r="M309" s="44" t="s">
        <v>300</v>
      </c>
      <c r="N309" s="54">
        <v>0.79870357355741306</v>
      </c>
    </row>
    <row r="310" spans="1:14" x14ac:dyDescent="0.25">
      <c r="A310" s="59">
        <v>43151</v>
      </c>
      <c r="B310" s="46" t="s">
        <v>143</v>
      </c>
      <c r="C310" s="47" t="s">
        <v>104</v>
      </c>
      <c r="D310" s="47" t="s">
        <v>305</v>
      </c>
      <c r="E310" s="60">
        <v>2000</v>
      </c>
      <c r="F310" s="49">
        <v>3.0489803447482076</v>
      </c>
      <c r="G310" s="49">
        <v>3.8174116727287162</v>
      </c>
      <c r="H310" s="61">
        <v>523.91520000000003</v>
      </c>
      <c r="I310" s="46" t="s">
        <v>13</v>
      </c>
      <c r="J310" s="51" t="s">
        <v>297</v>
      </c>
      <c r="K310" s="52" t="s">
        <v>84</v>
      </c>
      <c r="L310" s="62" t="s">
        <v>15</v>
      </c>
      <c r="M310" s="44" t="s">
        <v>300</v>
      </c>
      <c r="N310" s="54">
        <v>0.79870357355741306</v>
      </c>
    </row>
    <row r="311" spans="1:14" x14ac:dyDescent="0.25">
      <c r="A311" s="59">
        <v>43151</v>
      </c>
      <c r="B311" s="46" t="s">
        <v>144</v>
      </c>
      <c r="C311" s="63" t="s">
        <v>22</v>
      </c>
      <c r="D311" s="47" t="s">
        <v>305</v>
      </c>
      <c r="E311" s="60">
        <v>100000</v>
      </c>
      <c r="F311" s="49">
        <v>152.44901723741037</v>
      </c>
      <c r="G311" s="49">
        <v>190.87058363643581</v>
      </c>
      <c r="H311" s="61">
        <v>523.91520000000003</v>
      </c>
      <c r="I311" s="46" t="s">
        <v>12</v>
      </c>
      <c r="J311" s="51" t="s">
        <v>297</v>
      </c>
      <c r="K311" s="52" t="s">
        <v>85</v>
      </c>
      <c r="L311" s="62" t="s">
        <v>15</v>
      </c>
      <c r="M311" s="44" t="s">
        <v>300</v>
      </c>
      <c r="N311" s="54">
        <v>0.79870357355741306</v>
      </c>
    </row>
    <row r="312" spans="1:14" x14ac:dyDescent="0.25">
      <c r="A312" s="59">
        <v>43151</v>
      </c>
      <c r="B312" s="46" t="s">
        <v>278</v>
      </c>
      <c r="C312" s="47" t="s">
        <v>20</v>
      </c>
      <c r="D312" s="47" t="s">
        <v>305</v>
      </c>
      <c r="E312" s="60">
        <v>600</v>
      </c>
      <c r="F312" s="49">
        <v>0.91469410342446233</v>
      </c>
      <c r="G312" s="49">
        <v>1.1452235018186148</v>
      </c>
      <c r="H312" s="61">
        <v>523.91520000000003</v>
      </c>
      <c r="I312" s="46" t="s">
        <v>12</v>
      </c>
      <c r="J312" s="51" t="s">
        <v>297</v>
      </c>
      <c r="K312" s="52" t="s">
        <v>86</v>
      </c>
      <c r="L312" s="62" t="s">
        <v>15</v>
      </c>
      <c r="M312" s="44" t="s">
        <v>300</v>
      </c>
      <c r="N312" s="54">
        <v>0.79870357355741317</v>
      </c>
    </row>
    <row r="313" spans="1:14" x14ac:dyDescent="0.25">
      <c r="A313" s="59">
        <v>43151</v>
      </c>
      <c r="B313" s="46" t="s">
        <v>220</v>
      </c>
      <c r="C313" s="47" t="s">
        <v>104</v>
      </c>
      <c r="D313" s="47" t="s">
        <v>305</v>
      </c>
      <c r="E313" s="60">
        <v>2000</v>
      </c>
      <c r="F313" s="49">
        <v>3.0489803447482076</v>
      </c>
      <c r="G313" s="49">
        <v>3.8174116727287162</v>
      </c>
      <c r="H313" s="61">
        <v>523.91520000000003</v>
      </c>
      <c r="I313" s="46" t="s">
        <v>12</v>
      </c>
      <c r="J313" s="51" t="s">
        <v>297</v>
      </c>
      <c r="K313" s="52" t="s">
        <v>86</v>
      </c>
      <c r="L313" s="62" t="s">
        <v>15</v>
      </c>
      <c r="M313" s="44" t="s">
        <v>300</v>
      </c>
      <c r="N313" s="54">
        <v>0.79870357355741306</v>
      </c>
    </row>
    <row r="314" spans="1:14" x14ac:dyDescent="0.25">
      <c r="A314" s="59">
        <v>43152</v>
      </c>
      <c r="B314" s="46" t="s">
        <v>145</v>
      </c>
      <c r="C314" s="47" t="s">
        <v>20</v>
      </c>
      <c r="D314" s="47" t="s">
        <v>11</v>
      </c>
      <c r="E314" s="60">
        <v>1000</v>
      </c>
      <c r="F314" s="49">
        <v>1.5244901723741038</v>
      </c>
      <c r="G314" s="49">
        <v>1.9087058363643581</v>
      </c>
      <c r="H314" s="61">
        <v>523.91520000000003</v>
      </c>
      <c r="I314" s="46" t="s">
        <v>26</v>
      </c>
      <c r="J314" s="51" t="s">
        <v>297</v>
      </c>
      <c r="K314" s="52" t="s">
        <v>240</v>
      </c>
      <c r="L314" s="62" t="s">
        <v>15</v>
      </c>
      <c r="M314" s="44" t="s">
        <v>300</v>
      </c>
      <c r="N314" s="54">
        <v>0.79870357355741306</v>
      </c>
    </row>
    <row r="315" spans="1:14" x14ac:dyDescent="0.25">
      <c r="A315" s="59">
        <v>43152</v>
      </c>
      <c r="B315" s="46" t="s">
        <v>58</v>
      </c>
      <c r="C315" s="47" t="s">
        <v>22</v>
      </c>
      <c r="D315" s="46" t="s">
        <v>16</v>
      </c>
      <c r="E315" s="60">
        <v>198000</v>
      </c>
      <c r="F315" s="49">
        <v>301.84905413007255</v>
      </c>
      <c r="G315" s="49">
        <v>377.9237556001429</v>
      </c>
      <c r="H315" s="61">
        <v>523.91520000000003</v>
      </c>
      <c r="I315" s="46" t="s">
        <v>28</v>
      </c>
      <c r="J315" s="51" t="s">
        <v>297</v>
      </c>
      <c r="K315" s="52" t="s">
        <v>87</v>
      </c>
      <c r="L315" s="62" t="s">
        <v>15</v>
      </c>
      <c r="M315" s="44" t="s">
        <v>300</v>
      </c>
      <c r="N315" s="54">
        <v>0.79870357355741306</v>
      </c>
    </row>
    <row r="316" spans="1:14" x14ac:dyDescent="0.25">
      <c r="A316" s="59">
        <v>43152</v>
      </c>
      <c r="B316" s="46" t="s">
        <v>58</v>
      </c>
      <c r="C316" s="47" t="s">
        <v>22</v>
      </c>
      <c r="D316" s="46" t="s">
        <v>16</v>
      </c>
      <c r="E316" s="60">
        <v>252000</v>
      </c>
      <c r="F316" s="49">
        <v>384.17152343827416</v>
      </c>
      <c r="G316" s="49">
        <v>480.99387076381822</v>
      </c>
      <c r="H316" s="61">
        <v>523.91520000000003</v>
      </c>
      <c r="I316" s="46" t="s">
        <v>28</v>
      </c>
      <c r="J316" s="51" t="s">
        <v>297</v>
      </c>
      <c r="K316" s="52" t="s">
        <v>88</v>
      </c>
      <c r="L316" s="62" t="s">
        <v>15</v>
      </c>
      <c r="M316" s="44" t="s">
        <v>300</v>
      </c>
      <c r="N316" s="54">
        <v>0.79870357355741317</v>
      </c>
    </row>
    <row r="317" spans="1:14" x14ac:dyDescent="0.25">
      <c r="A317" s="59">
        <v>43152</v>
      </c>
      <c r="B317" s="46" t="s">
        <v>147</v>
      </c>
      <c r="C317" s="47" t="s">
        <v>20</v>
      </c>
      <c r="D317" s="47" t="s">
        <v>10</v>
      </c>
      <c r="E317" s="60">
        <v>18000</v>
      </c>
      <c r="F317" s="49">
        <v>27.440823102733869</v>
      </c>
      <c r="G317" s="49">
        <v>34.356705054558446</v>
      </c>
      <c r="H317" s="61">
        <v>523.91520000000003</v>
      </c>
      <c r="I317" s="46" t="s">
        <v>130</v>
      </c>
      <c r="J317" s="51" t="s">
        <v>297</v>
      </c>
      <c r="K317" s="52" t="s">
        <v>110</v>
      </c>
      <c r="L317" s="62" t="s">
        <v>15</v>
      </c>
      <c r="M317" s="44" t="s">
        <v>300</v>
      </c>
      <c r="N317" s="54">
        <v>0.79870357355741317</v>
      </c>
    </row>
    <row r="318" spans="1:14" x14ac:dyDescent="0.25">
      <c r="A318" s="59">
        <v>43152</v>
      </c>
      <c r="B318" s="46" t="s">
        <v>148</v>
      </c>
      <c r="C318" s="47" t="s">
        <v>104</v>
      </c>
      <c r="D318" s="47" t="s">
        <v>305</v>
      </c>
      <c r="E318" s="60">
        <v>11000</v>
      </c>
      <c r="F318" s="49">
        <v>16.769391896115142</v>
      </c>
      <c r="G318" s="49">
        <v>20.99576420000794</v>
      </c>
      <c r="H318" s="61">
        <v>523.91520000000003</v>
      </c>
      <c r="I318" s="46" t="s">
        <v>130</v>
      </c>
      <c r="J318" s="51" t="s">
        <v>297</v>
      </c>
      <c r="K318" s="52" t="s">
        <v>110</v>
      </c>
      <c r="L318" s="62" t="s">
        <v>15</v>
      </c>
      <c r="M318" s="44" t="s">
        <v>300</v>
      </c>
      <c r="N318" s="54">
        <v>0.79870357355741306</v>
      </c>
    </row>
    <row r="319" spans="1:14" x14ac:dyDescent="0.25">
      <c r="A319" s="59">
        <v>43159</v>
      </c>
      <c r="B319" s="46" t="s">
        <v>283</v>
      </c>
      <c r="C319" s="47" t="s">
        <v>20</v>
      </c>
      <c r="D319" s="47" t="s">
        <v>10</v>
      </c>
      <c r="E319" s="60">
        <v>1600</v>
      </c>
      <c r="F319" s="49">
        <v>2.4391842757985662</v>
      </c>
      <c r="G319" s="49">
        <v>3.0539293381829729</v>
      </c>
      <c r="H319" s="61">
        <v>523.91520000000003</v>
      </c>
      <c r="I319" s="46" t="s">
        <v>130</v>
      </c>
      <c r="J319" s="51" t="s">
        <v>297</v>
      </c>
      <c r="K319" s="52" t="s">
        <v>250</v>
      </c>
      <c r="L319" s="62" t="s">
        <v>15</v>
      </c>
      <c r="M319" s="44" t="s">
        <v>300</v>
      </c>
      <c r="N319" s="54">
        <v>0.79870357355741317</v>
      </c>
    </row>
    <row r="320" spans="1:14" x14ac:dyDescent="0.25">
      <c r="A320" s="59">
        <v>43152</v>
      </c>
      <c r="B320" s="46" t="s">
        <v>149</v>
      </c>
      <c r="C320" s="47" t="s">
        <v>20</v>
      </c>
      <c r="D320" s="47" t="s">
        <v>11</v>
      </c>
      <c r="E320" s="60">
        <v>1000</v>
      </c>
      <c r="F320" s="49">
        <v>1.5244901723741038</v>
      </c>
      <c r="G320" s="49">
        <v>1.9087058363643581</v>
      </c>
      <c r="H320" s="61">
        <v>523.91520000000003</v>
      </c>
      <c r="I320" s="46" t="s">
        <v>12</v>
      </c>
      <c r="J320" s="51" t="s">
        <v>297</v>
      </c>
      <c r="K320" s="52" t="s">
        <v>89</v>
      </c>
      <c r="L320" s="62" t="s">
        <v>15</v>
      </c>
      <c r="M320" s="44" t="s">
        <v>300</v>
      </c>
      <c r="N320" s="54">
        <v>0.79870357355741306</v>
      </c>
    </row>
    <row r="321" spans="1:14" x14ac:dyDescent="0.25">
      <c r="A321" s="59">
        <v>43152</v>
      </c>
      <c r="B321" s="46" t="s">
        <v>150</v>
      </c>
      <c r="C321" s="47" t="s">
        <v>20</v>
      </c>
      <c r="D321" s="47" t="s">
        <v>305</v>
      </c>
      <c r="E321" s="60">
        <v>32100</v>
      </c>
      <c r="F321" s="49">
        <v>48.93613453320873</v>
      </c>
      <c r="G321" s="49">
        <v>61.269457347295898</v>
      </c>
      <c r="H321" s="61">
        <v>523.91520000000003</v>
      </c>
      <c r="I321" s="46" t="s">
        <v>24</v>
      </c>
      <c r="J321" s="51" t="s">
        <v>297</v>
      </c>
      <c r="K321" s="52" t="s">
        <v>90</v>
      </c>
      <c r="L321" s="62" t="s">
        <v>15</v>
      </c>
      <c r="M321" s="44" t="s">
        <v>300</v>
      </c>
      <c r="N321" s="54">
        <v>0.79870357355741306</v>
      </c>
    </row>
    <row r="322" spans="1:14" x14ac:dyDescent="0.25">
      <c r="A322" s="59">
        <v>43152</v>
      </c>
      <c r="B322" s="46" t="s">
        <v>151</v>
      </c>
      <c r="C322" s="47" t="s">
        <v>103</v>
      </c>
      <c r="D322" s="47" t="s">
        <v>305</v>
      </c>
      <c r="E322" s="60">
        <v>94000</v>
      </c>
      <c r="F322" s="49">
        <v>143.30207620316577</v>
      </c>
      <c r="G322" s="49">
        <v>179.41834861824967</v>
      </c>
      <c r="H322" s="61">
        <v>523.91520000000003</v>
      </c>
      <c r="I322" s="46" t="s">
        <v>24</v>
      </c>
      <c r="J322" s="51" t="s">
        <v>297</v>
      </c>
      <c r="K322" s="52" t="s">
        <v>90</v>
      </c>
      <c r="L322" s="62" t="s">
        <v>15</v>
      </c>
      <c r="M322" s="44" t="s">
        <v>300</v>
      </c>
      <c r="N322" s="54">
        <v>0.79870357355741317</v>
      </c>
    </row>
    <row r="323" spans="1:14" x14ac:dyDescent="0.25">
      <c r="A323" s="59">
        <v>43152</v>
      </c>
      <c r="B323" s="46" t="s">
        <v>152</v>
      </c>
      <c r="C323" s="47" t="s">
        <v>20</v>
      </c>
      <c r="D323" s="47" t="s">
        <v>305</v>
      </c>
      <c r="E323" s="60">
        <v>2600</v>
      </c>
      <c r="F323" s="49">
        <v>3.9636744481726698</v>
      </c>
      <c r="G323" s="49">
        <v>4.9626351745473309</v>
      </c>
      <c r="H323" s="61">
        <v>523.91520000000003</v>
      </c>
      <c r="I323" s="46" t="s">
        <v>13</v>
      </c>
      <c r="J323" s="51" t="s">
        <v>297</v>
      </c>
      <c r="K323" s="52" t="s">
        <v>91</v>
      </c>
      <c r="L323" s="62" t="s">
        <v>15</v>
      </c>
      <c r="M323" s="44" t="s">
        <v>300</v>
      </c>
      <c r="N323" s="54">
        <v>0.79870357355741306</v>
      </c>
    </row>
    <row r="324" spans="1:14" x14ac:dyDescent="0.25">
      <c r="A324" s="59">
        <v>43152</v>
      </c>
      <c r="B324" s="46" t="s">
        <v>153</v>
      </c>
      <c r="C324" s="47" t="s">
        <v>104</v>
      </c>
      <c r="D324" s="47" t="s">
        <v>305</v>
      </c>
      <c r="E324" s="60">
        <v>2000</v>
      </c>
      <c r="F324" s="49">
        <v>3.0489803447482076</v>
      </c>
      <c r="G324" s="49">
        <v>3.8174116727287162</v>
      </c>
      <c r="H324" s="61">
        <v>523.91520000000003</v>
      </c>
      <c r="I324" s="46" t="s">
        <v>13</v>
      </c>
      <c r="J324" s="51" t="s">
        <v>297</v>
      </c>
      <c r="K324" s="52" t="s">
        <v>91</v>
      </c>
      <c r="L324" s="62" t="s">
        <v>15</v>
      </c>
      <c r="M324" s="44" t="s">
        <v>300</v>
      </c>
      <c r="N324" s="54">
        <v>0.79870357355741306</v>
      </c>
    </row>
    <row r="325" spans="1:14" x14ac:dyDescent="0.25">
      <c r="A325" s="59">
        <v>43152</v>
      </c>
      <c r="B325" s="46" t="s">
        <v>154</v>
      </c>
      <c r="C325" s="47" t="s">
        <v>20</v>
      </c>
      <c r="D325" s="47" t="s">
        <v>305</v>
      </c>
      <c r="E325" s="60">
        <v>1600</v>
      </c>
      <c r="F325" s="49">
        <v>2.4391842757985662</v>
      </c>
      <c r="G325" s="49">
        <v>3.0539293381829729</v>
      </c>
      <c r="H325" s="61">
        <v>523.91520000000003</v>
      </c>
      <c r="I325" s="46" t="s">
        <v>33</v>
      </c>
      <c r="J325" s="51" t="s">
        <v>297</v>
      </c>
      <c r="K325" s="52" t="s">
        <v>92</v>
      </c>
      <c r="L325" s="62" t="s">
        <v>15</v>
      </c>
      <c r="M325" s="44" t="s">
        <v>300</v>
      </c>
      <c r="N325" s="54">
        <v>0.79870357355741317</v>
      </c>
    </row>
    <row r="326" spans="1:14" x14ac:dyDescent="0.25">
      <c r="A326" s="59">
        <v>43152</v>
      </c>
      <c r="B326" s="46" t="s">
        <v>156</v>
      </c>
      <c r="C326" s="47" t="s">
        <v>104</v>
      </c>
      <c r="D326" s="47" t="s">
        <v>305</v>
      </c>
      <c r="E326" s="60">
        <v>1000</v>
      </c>
      <c r="F326" s="49">
        <v>1.5244901723741038</v>
      </c>
      <c r="G326" s="49">
        <v>1.9087058363643581</v>
      </c>
      <c r="H326" s="61">
        <v>523.91520000000003</v>
      </c>
      <c r="I326" s="46" t="s">
        <v>33</v>
      </c>
      <c r="J326" s="51" t="s">
        <v>297</v>
      </c>
      <c r="K326" s="52" t="s">
        <v>92</v>
      </c>
      <c r="L326" s="62" t="s">
        <v>15</v>
      </c>
      <c r="M326" s="44" t="s">
        <v>300</v>
      </c>
      <c r="N326" s="54">
        <v>0.79870357355741306</v>
      </c>
    </row>
    <row r="327" spans="1:14" x14ac:dyDescent="0.25">
      <c r="A327" s="59">
        <v>43152</v>
      </c>
      <c r="B327" s="46" t="s">
        <v>158</v>
      </c>
      <c r="C327" s="47" t="s">
        <v>20</v>
      </c>
      <c r="D327" s="47" t="s">
        <v>305</v>
      </c>
      <c r="E327" s="60">
        <v>2500</v>
      </c>
      <c r="F327" s="49">
        <v>3.8112254309352593</v>
      </c>
      <c r="G327" s="49">
        <v>4.7717645909108954</v>
      </c>
      <c r="H327" s="61">
        <v>523.91520000000003</v>
      </c>
      <c r="I327" s="46" t="s">
        <v>13</v>
      </c>
      <c r="J327" s="51" t="s">
        <v>297</v>
      </c>
      <c r="K327" s="52" t="s">
        <v>93</v>
      </c>
      <c r="L327" s="62" t="s">
        <v>15</v>
      </c>
      <c r="M327" s="44" t="s">
        <v>300</v>
      </c>
      <c r="N327" s="54">
        <v>0.79870357355741306</v>
      </c>
    </row>
    <row r="328" spans="1:14" x14ac:dyDescent="0.25">
      <c r="A328" s="59">
        <v>43152</v>
      </c>
      <c r="B328" s="46" t="s">
        <v>159</v>
      </c>
      <c r="C328" s="47" t="s">
        <v>104</v>
      </c>
      <c r="D328" s="47" t="s">
        <v>305</v>
      </c>
      <c r="E328" s="60">
        <v>2000</v>
      </c>
      <c r="F328" s="49">
        <v>3.0489803447482076</v>
      </c>
      <c r="G328" s="49">
        <v>3.8174116727287162</v>
      </c>
      <c r="H328" s="61">
        <v>523.91520000000003</v>
      </c>
      <c r="I328" s="46" t="s">
        <v>13</v>
      </c>
      <c r="J328" s="51" t="s">
        <v>297</v>
      </c>
      <c r="K328" s="52" t="s">
        <v>93</v>
      </c>
      <c r="L328" s="62" t="s">
        <v>15</v>
      </c>
      <c r="M328" s="44" t="s">
        <v>300</v>
      </c>
      <c r="N328" s="54">
        <v>0.79870357355741306</v>
      </c>
    </row>
    <row r="329" spans="1:14" x14ac:dyDescent="0.25">
      <c r="A329" s="59">
        <v>43153</v>
      </c>
      <c r="B329" s="46" t="s">
        <v>161</v>
      </c>
      <c r="C329" s="47" t="s">
        <v>20</v>
      </c>
      <c r="D329" s="47" t="s">
        <v>305</v>
      </c>
      <c r="E329" s="60">
        <v>1900</v>
      </c>
      <c r="F329" s="49">
        <v>2.8965313275107971</v>
      </c>
      <c r="G329" s="49">
        <v>3.6265410890922802</v>
      </c>
      <c r="H329" s="61">
        <v>523.91520000000003</v>
      </c>
      <c r="I329" s="46" t="s">
        <v>33</v>
      </c>
      <c r="J329" s="51" t="s">
        <v>297</v>
      </c>
      <c r="K329" s="52" t="s">
        <v>95</v>
      </c>
      <c r="L329" s="62" t="s">
        <v>15</v>
      </c>
      <c r="M329" s="44" t="s">
        <v>300</v>
      </c>
      <c r="N329" s="54">
        <v>0.79870357355741306</v>
      </c>
    </row>
    <row r="330" spans="1:14" x14ac:dyDescent="0.25">
      <c r="A330" s="59">
        <v>43153</v>
      </c>
      <c r="B330" s="46" t="s">
        <v>160</v>
      </c>
      <c r="C330" s="47" t="s">
        <v>104</v>
      </c>
      <c r="D330" s="47" t="s">
        <v>305</v>
      </c>
      <c r="E330" s="60">
        <v>1000</v>
      </c>
      <c r="F330" s="49">
        <v>1.5244901723741038</v>
      </c>
      <c r="G330" s="49">
        <v>1.9087058363643581</v>
      </c>
      <c r="H330" s="61">
        <v>523.91520000000003</v>
      </c>
      <c r="I330" s="46" t="s">
        <v>33</v>
      </c>
      <c r="J330" s="51" t="s">
        <v>297</v>
      </c>
      <c r="K330" s="52" t="s">
        <v>95</v>
      </c>
      <c r="L330" s="62" t="s">
        <v>15</v>
      </c>
      <c r="M330" s="44" t="s">
        <v>300</v>
      </c>
      <c r="N330" s="54">
        <v>0.79870357355741306</v>
      </c>
    </row>
    <row r="331" spans="1:14" x14ac:dyDescent="0.25">
      <c r="A331" s="59">
        <v>43153</v>
      </c>
      <c r="B331" s="46" t="s">
        <v>277</v>
      </c>
      <c r="C331" s="47" t="s">
        <v>20</v>
      </c>
      <c r="D331" s="47" t="s">
        <v>305</v>
      </c>
      <c r="E331" s="60">
        <v>6000</v>
      </c>
      <c r="F331" s="49">
        <v>9.1469410342446231</v>
      </c>
      <c r="G331" s="49">
        <v>11.452235018186149</v>
      </c>
      <c r="H331" s="61">
        <v>523.91520000000003</v>
      </c>
      <c r="I331" s="46" t="s">
        <v>33</v>
      </c>
      <c r="J331" s="51" t="s">
        <v>297</v>
      </c>
      <c r="K331" s="52" t="s">
        <v>96</v>
      </c>
      <c r="L331" s="62" t="s">
        <v>15</v>
      </c>
      <c r="M331" s="44" t="s">
        <v>300</v>
      </c>
      <c r="N331" s="54">
        <v>0.79870357355741306</v>
      </c>
    </row>
    <row r="332" spans="1:14" x14ac:dyDescent="0.25">
      <c r="A332" s="59">
        <v>43154</v>
      </c>
      <c r="B332" s="46" t="s">
        <v>162</v>
      </c>
      <c r="C332" s="47" t="s">
        <v>20</v>
      </c>
      <c r="D332" s="47" t="s">
        <v>305</v>
      </c>
      <c r="E332" s="60">
        <v>1900</v>
      </c>
      <c r="F332" s="49">
        <v>2.8965313275107971</v>
      </c>
      <c r="G332" s="49">
        <v>3.6265410890922802</v>
      </c>
      <c r="H332" s="61">
        <v>523.91520000000003</v>
      </c>
      <c r="I332" s="46" t="s">
        <v>13</v>
      </c>
      <c r="J332" s="51" t="s">
        <v>297</v>
      </c>
      <c r="K332" s="52" t="s">
        <v>226</v>
      </c>
      <c r="L332" s="62" t="s">
        <v>15</v>
      </c>
      <c r="M332" s="44" t="s">
        <v>300</v>
      </c>
      <c r="N332" s="54">
        <v>0.79870357355741306</v>
      </c>
    </row>
    <row r="333" spans="1:14" x14ac:dyDescent="0.25">
      <c r="A333" s="59">
        <v>43154</v>
      </c>
      <c r="B333" s="46" t="s">
        <v>163</v>
      </c>
      <c r="C333" s="47" t="s">
        <v>104</v>
      </c>
      <c r="D333" s="47" t="s">
        <v>305</v>
      </c>
      <c r="E333" s="60">
        <v>2000</v>
      </c>
      <c r="F333" s="49">
        <v>3.0489803447482076</v>
      </c>
      <c r="G333" s="49">
        <v>3.8174116727287162</v>
      </c>
      <c r="H333" s="61">
        <v>523.91520000000003</v>
      </c>
      <c r="I333" s="46" t="s">
        <v>13</v>
      </c>
      <c r="J333" s="51" t="s">
        <v>297</v>
      </c>
      <c r="K333" s="52" t="s">
        <v>226</v>
      </c>
      <c r="L333" s="62" t="s">
        <v>15</v>
      </c>
      <c r="M333" s="44" t="s">
        <v>300</v>
      </c>
      <c r="N333" s="54">
        <v>0.79870357355741306</v>
      </c>
    </row>
    <row r="334" spans="1:14" x14ac:dyDescent="0.25">
      <c r="A334" s="59">
        <v>43154</v>
      </c>
      <c r="B334" s="46" t="s">
        <v>106</v>
      </c>
      <c r="C334" s="47" t="s">
        <v>20</v>
      </c>
      <c r="D334" s="47" t="s">
        <v>305</v>
      </c>
      <c r="E334" s="60">
        <v>35800</v>
      </c>
      <c r="F334" s="49">
        <v>54.576748170992914</v>
      </c>
      <c r="G334" s="49">
        <v>68.331668941844015</v>
      </c>
      <c r="H334" s="61">
        <v>523.91520000000003</v>
      </c>
      <c r="I334" s="46" t="s">
        <v>13</v>
      </c>
      <c r="J334" s="51" t="s">
        <v>297</v>
      </c>
      <c r="K334" s="52" t="s">
        <v>227</v>
      </c>
      <c r="L334" s="62" t="s">
        <v>15</v>
      </c>
      <c r="M334" s="44" t="s">
        <v>300</v>
      </c>
      <c r="N334" s="54">
        <v>0.79870357355741317</v>
      </c>
    </row>
    <row r="335" spans="1:14" x14ac:dyDescent="0.25">
      <c r="A335" s="59">
        <v>43154</v>
      </c>
      <c r="B335" s="46" t="s">
        <v>107</v>
      </c>
      <c r="C335" s="47" t="s">
        <v>103</v>
      </c>
      <c r="D335" s="47" t="s">
        <v>305</v>
      </c>
      <c r="E335" s="60">
        <v>35000</v>
      </c>
      <c r="F335" s="49">
        <v>53.357156033093631</v>
      </c>
      <c r="G335" s="49">
        <v>66.804704272752531</v>
      </c>
      <c r="H335" s="61">
        <v>523.91520000000003</v>
      </c>
      <c r="I335" s="46" t="s">
        <v>13</v>
      </c>
      <c r="J335" s="51" t="s">
        <v>297</v>
      </c>
      <c r="K335" s="52" t="s">
        <v>227</v>
      </c>
      <c r="L335" s="62" t="s">
        <v>15</v>
      </c>
      <c r="M335" s="44" t="s">
        <v>300</v>
      </c>
      <c r="N335" s="54">
        <v>0.79870357355741306</v>
      </c>
    </row>
    <row r="336" spans="1:14" x14ac:dyDescent="0.25">
      <c r="A336" s="59">
        <v>43154</v>
      </c>
      <c r="B336" s="46" t="s">
        <v>108</v>
      </c>
      <c r="C336" s="47" t="s">
        <v>104</v>
      </c>
      <c r="D336" s="47" t="s">
        <v>305</v>
      </c>
      <c r="E336" s="60">
        <v>10500</v>
      </c>
      <c r="F336" s="49">
        <v>16.007146809928091</v>
      </c>
      <c r="G336" s="49">
        <v>20.041411281825759</v>
      </c>
      <c r="H336" s="61">
        <v>523.91520000000003</v>
      </c>
      <c r="I336" s="46" t="s">
        <v>13</v>
      </c>
      <c r="J336" s="51" t="s">
        <v>297</v>
      </c>
      <c r="K336" s="52" t="s">
        <v>227</v>
      </c>
      <c r="L336" s="62" t="s">
        <v>15</v>
      </c>
      <c r="M336" s="44" t="s">
        <v>300</v>
      </c>
      <c r="N336" s="54">
        <v>0.79870357355741317</v>
      </c>
    </row>
    <row r="337" spans="1:14" x14ac:dyDescent="0.25">
      <c r="A337" s="59">
        <v>43154</v>
      </c>
      <c r="B337" s="46" t="s">
        <v>164</v>
      </c>
      <c r="C337" s="47" t="s">
        <v>20</v>
      </c>
      <c r="D337" s="47" t="s">
        <v>305</v>
      </c>
      <c r="E337" s="60">
        <v>2000</v>
      </c>
      <c r="F337" s="49">
        <v>3.0489803447482076</v>
      </c>
      <c r="G337" s="49">
        <v>3.8174116727287162</v>
      </c>
      <c r="H337" s="61">
        <v>523.91520000000003</v>
      </c>
      <c r="I337" s="46" t="s">
        <v>33</v>
      </c>
      <c r="J337" s="51" t="s">
        <v>297</v>
      </c>
      <c r="K337" s="52" t="s">
        <v>241</v>
      </c>
      <c r="L337" s="62" t="s">
        <v>15</v>
      </c>
      <c r="M337" s="44" t="s">
        <v>300</v>
      </c>
      <c r="N337" s="54">
        <v>0.79870357355741306</v>
      </c>
    </row>
    <row r="338" spans="1:14" x14ac:dyDescent="0.25">
      <c r="A338" s="59">
        <v>43154</v>
      </c>
      <c r="B338" s="46" t="s">
        <v>165</v>
      </c>
      <c r="C338" s="47" t="s">
        <v>104</v>
      </c>
      <c r="D338" s="47" t="s">
        <v>305</v>
      </c>
      <c r="E338" s="60">
        <v>2000</v>
      </c>
      <c r="F338" s="49">
        <v>3.0489803447482076</v>
      </c>
      <c r="G338" s="49">
        <v>3.8174116727287162</v>
      </c>
      <c r="H338" s="61">
        <v>523.91520000000003</v>
      </c>
      <c r="I338" s="46" t="s">
        <v>33</v>
      </c>
      <c r="J338" s="51" t="s">
        <v>297</v>
      </c>
      <c r="K338" s="52" t="s">
        <v>241</v>
      </c>
      <c r="L338" s="62" t="s">
        <v>15</v>
      </c>
      <c r="M338" s="44" t="s">
        <v>300</v>
      </c>
      <c r="N338" s="54">
        <v>0.79870357355741306</v>
      </c>
    </row>
    <row r="339" spans="1:14" x14ac:dyDescent="0.25">
      <c r="A339" s="59">
        <v>43157</v>
      </c>
      <c r="B339" s="46" t="s">
        <v>237</v>
      </c>
      <c r="C339" s="47" t="s">
        <v>103</v>
      </c>
      <c r="D339" s="47" t="s">
        <v>305</v>
      </c>
      <c r="E339" s="60">
        <v>26000</v>
      </c>
      <c r="F339" s="49">
        <v>39.636744481726701</v>
      </c>
      <c r="G339" s="49">
        <v>49.626351745473308</v>
      </c>
      <c r="H339" s="61">
        <v>523.91520000000003</v>
      </c>
      <c r="I339" s="46" t="s">
        <v>24</v>
      </c>
      <c r="J339" s="51" t="s">
        <v>297</v>
      </c>
      <c r="K339" s="52" t="s">
        <v>242</v>
      </c>
      <c r="L339" s="62" t="s">
        <v>15</v>
      </c>
      <c r="M339" s="44" t="s">
        <v>300</v>
      </c>
      <c r="N339" s="54">
        <v>0.79870357355741317</v>
      </c>
    </row>
    <row r="340" spans="1:14" x14ac:dyDescent="0.25">
      <c r="A340" s="59">
        <v>43157</v>
      </c>
      <c r="B340" s="46" t="s">
        <v>166</v>
      </c>
      <c r="C340" s="47" t="s">
        <v>20</v>
      </c>
      <c r="D340" s="47" t="s">
        <v>305</v>
      </c>
      <c r="E340" s="60">
        <v>4000</v>
      </c>
      <c r="F340" s="49">
        <v>6.0979606894964151</v>
      </c>
      <c r="G340" s="49">
        <v>7.6348233454574324</v>
      </c>
      <c r="H340" s="61">
        <v>523.91520000000003</v>
      </c>
      <c r="I340" s="46" t="s">
        <v>24</v>
      </c>
      <c r="J340" s="51" t="s">
        <v>297</v>
      </c>
      <c r="K340" s="52" t="s">
        <v>242</v>
      </c>
      <c r="L340" s="62" t="s">
        <v>15</v>
      </c>
      <c r="M340" s="44" t="s">
        <v>300</v>
      </c>
      <c r="N340" s="54">
        <v>0.79870357355741306</v>
      </c>
    </row>
    <row r="341" spans="1:14" x14ac:dyDescent="0.25">
      <c r="A341" s="59">
        <v>43157</v>
      </c>
      <c r="B341" s="64" t="s">
        <v>61</v>
      </c>
      <c r="C341" s="47" t="s">
        <v>100</v>
      </c>
      <c r="D341" s="65" t="s">
        <v>9</v>
      </c>
      <c r="E341" s="60">
        <v>26450</v>
      </c>
      <c r="F341" s="49">
        <v>40.322765059295044</v>
      </c>
      <c r="G341" s="49">
        <v>50.485269371837269</v>
      </c>
      <c r="H341" s="61">
        <v>523.91520000000003</v>
      </c>
      <c r="I341" s="64" t="s">
        <v>26</v>
      </c>
      <c r="J341" s="51" t="s">
        <v>297</v>
      </c>
      <c r="K341" s="52" t="s">
        <v>243</v>
      </c>
      <c r="L341" s="62" t="s">
        <v>15</v>
      </c>
      <c r="M341" s="44" t="s">
        <v>300</v>
      </c>
      <c r="N341" s="54">
        <v>0.79870357355741317</v>
      </c>
    </row>
    <row r="342" spans="1:14" x14ac:dyDescent="0.25">
      <c r="A342" s="59">
        <v>43157</v>
      </c>
      <c r="B342" s="64" t="s">
        <v>279</v>
      </c>
      <c r="C342" s="47" t="s">
        <v>20</v>
      </c>
      <c r="D342" s="65" t="s">
        <v>9</v>
      </c>
      <c r="E342" s="60">
        <v>1100</v>
      </c>
      <c r="F342" s="49">
        <v>1.6769391896115142</v>
      </c>
      <c r="G342" s="49">
        <v>2.099576420000794</v>
      </c>
      <c r="H342" s="61">
        <v>523.91520000000003</v>
      </c>
      <c r="I342" s="64" t="s">
        <v>26</v>
      </c>
      <c r="J342" s="51" t="s">
        <v>297</v>
      </c>
      <c r="K342" s="52" t="s">
        <v>243</v>
      </c>
      <c r="L342" s="62" t="s">
        <v>15</v>
      </c>
      <c r="M342" s="44" t="s">
        <v>300</v>
      </c>
      <c r="N342" s="54">
        <v>0.79870357355741306</v>
      </c>
    </row>
    <row r="343" spans="1:14" x14ac:dyDescent="0.25">
      <c r="A343" s="59">
        <v>43157</v>
      </c>
      <c r="B343" s="64" t="s">
        <v>167</v>
      </c>
      <c r="C343" s="47" t="s">
        <v>22</v>
      </c>
      <c r="D343" s="46" t="s">
        <v>16</v>
      </c>
      <c r="E343" s="60">
        <v>320000</v>
      </c>
      <c r="F343" s="49">
        <v>487.8368551597132</v>
      </c>
      <c r="G343" s="49">
        <v>610.78586763659462</v>
      </c>
      <c r="H343" s="61">
        <v>523.91520000000003</v>
      </c>
      <c r="I343" s="64" t="s">
        <v>28</v>
      </c>
      <c r="J343" s="51" t="s">
        <v>297</v>
      </c>
      <c r="K343" s="52" t="s">
        <v>244</v>
      </c>
      <c r="L343" s="62" t="s">
        <v>15</v>
      </c>
      <c r="M343" s="44" t="s">
        <v>300</v>
      </c>
      <c r="N343" s="54">
        <v>0.79870357355741306</v>
      </c>
    </row>
    <row r="344" spans="1:14" x14ac:dyDescent="0.25">
      <c r="A344" s="59">
        <v>43157</v>
      </c>
      <c r="B344" s="46" t="s">
        <v>277</v>
      </c>
      <c r="C344" s="47" t="s">
        <v>20</v>
      </c>
      <c r="D344" s="47" t="s">
        <v>305</v>
      </c>
      <c r="E344" s="60">
        <v>9000</v>
      </c>
      <c r="F344" s="49">
        <v>13.720411551366935</v>
      </c>
      <c r="G344" s="49">
        <v>17.178352527279223</v>
      </c>
      <c r="H344" s="61">
        <v>523.91520000000003</v>
      </c>
      <c r="I344" s="46" t="s">
        <v>33</v>
      </c>
      <c r="J344" s="51" t="s">
        <v>297</v>
      </c>
      <c r="K344" s="52" t="s">
        <v>245</v>
      </c>
      <c r="L344" s="62" t="s">
        <v>15</v>
      </c>
      <c r="M344" s="44" t="s">
        <v>300</v>
      </c>
      <c r="N344" s="54">
        <v>0.79870357355741317</v>
      </c>
    </row>
    <row r="345" spans="1:14" x14ac:dyDescent="0.25">
      <c r="A345" s="59">
        <v>43157</v>
      </c>
      <c r="B345" s="46" t="s">
        <v>280</v>
      </c>
      <c r="C345" s="47" t="s">
        <v>20</v>
      </c>
      <c r="D345" s="46" t="s">
        <v>9</v>
      </c>
      <c r="E345" s="60">
        <v>1200</v>
      </c>
      <c r="F345" s="49">
        <v>1.8293882068489247</v>
      </c>
      <c r="G345" s="49">
        <v>2.2904470036372295</v>
      </c>
      <c r="H345" s="61">
        <v>523.91520000000003</v>
      </c>
      <c r="I345" s="46" t="s">
        <v>281</v>
      </c>
      <c r="J345" s="51" t="s">
        <v>297</v>
      </c>
      <c r="K345" s="52" t="s">
        <v>246</v>
      </c>
      <c r="L345" s="62" t="s">
        <v>15</v>
      </c>
      <c r="M345" s="44" t="s">
        <v>300</v>
      </c>
      <c r="N345" s="54">
        <v>0.79870357355741317</v>
      </c>
    </row>
    <row r="346" spans="1:14" x14ac:dyDescent="0.25">
      <c r="A346" s="59">
        <v>43158</v>
      </c>
      <c r="B346" s="46" t="s">
        <v>168</v>
      </c>
      <c r="C346" s="47" t="s">
        <v>20</v>
      </c>
      <c r="D346" s="47" t="s">
        <v>305</v>
      </c>
      <c r="E346" s="60">
        <v>2800</v>
      </c>
      <c r="F346" s="49">
        <v>4.2685724826474907</v>
      </c>
      <c r="G346" s="49">
        <v>5.3443763418202028</v>
      </c>
      <c r="H346" s="61">
        <v>523.91520000000003</v>
      </c>
      <c r="I346" s="46" t="s">
        <v>33</v>
      </c>
      <c r="J346" s="51" t="s">
        <v>297</v>
      </c>
      <c r="K346" s="52" t="s">
        <v>247</v>
      </c>
      <c r="L346" s="62" t="s">
        <v>15</v>
      </c>
      <c r="M346" s="44" t="s">
        <v>300</v>
      </c>
      <c r="N346" s="54">
        <v>0.79870357355741306</v>
      </c>
    </row>
    <row r="347" spans="1:14" x14ac:dyDescent="0.25">
      <c r="A347" s="59">
        <v>43158</v>
      </c>
      <c r="B347" s="46" t="s">
        <v>155</v>
      </c>
      <c r="C347" s="47" t="s">
        <v>104</v>
      </c>
      <c r="D347" s="47" t="s">
        <v>305</v>
      </c>
      <c r="E347" s="60">
        <v>3000</v>
      </c>
      <c r="F347" s="49">
        <v>4.5734705171223116</v>
      </c>
      <c r="G347" s="49">
        <v>5.7261175090930747</v>
      </c>
      <c r="H347" s="61">
        <v>523.91520000000003</v>
      </c>
      <c r="I347" s="46" t="s">
        <v>33</v>
      </c>
      <c r="J347" s="51" t="s">
        <v>297</v>
      </c>
      <c r="K347" s="52" t="s">
        <v>247</v>
      </c>
      <c r="L347" s="62" t="s">
        <v>15</v>
      </c>
      <c r="M347" s="44" t="s">
        <v>300</v>
      </c>
      <c r="N347" s="54">
        <v>0.79870357355741306</v>
      </c>
    </row>
    <row r="348" spans="1:14" x14ac:dyDescent="0.25">
      <c r="A348" s="59">
        <v>43158</v>
      </c>
      <c r="B348" s="46" t="s">
        <v>169</v>
      </c>
      <c r="C348" s="63" t="s">
        <v>31</v>
      </c>
      <c r="D348" s="47" t="s">
        <v>399</v>
      </c>
      <c r="E348" s="60">
        <v>25800</v>
      </c>
      <c r="F348" s="49">
        <v>39.331846447251877</v>
      </c>
      <c r="G348" s="49">
        <v>49.244610578200437</v>
      </c>
      <c r="H348" s="61">
        <v>523.91520000000003</v>
      </c>
      <c r="I348" s="46" t="s">
        <v>13</v>
      </c>
      <c r="J348" s="51" t="s">
        <v>297</v>
      </c>
      <c r="K348" s="52" t="s">
        <v>248</v>
      </c>
      <c r="L348" s="62" t="s">
        <v>15</v>
      </c>
      <c r="M348" s="44" t="s">
        <v>300</v>
      </c>
      <c r="N348" s="54">
        <v>0.79870357355741317</v>
      </c>
    </row>
    <row r="349" spans="1:14" x14ac:dyDescent="0.25">
      <c r="A349" s="59">
        <v>43146</v>
      </c>
      <c r="B349" s="46" t="s">
        <v>129</v>
      </c>
      <c r="C349" s="47" t="s">
        <v>20</v>
      </c>
      <c r="D349" s="46" t="s">
        <v>9</v>
      </c>
      <c r="E349" s="60">
        <v>1200</v>
      </c>
      <c r="F349" s="49">
        <v>1.8293882068489247</v>
      </c>
      <c r="G349" s="49">
        <v>2.2904470036372295</v>
      </c>
      <c r="H349" s="61">
        <v>523.91520000000003</v>
      </c>
      <c r="I349" s="46" t="s">
        <v>130</v>
      </c>
      <c r="J349" s="51" t="s">
        <v>297</v>
      </c>
      <c r="K349" s="52" t="s">
        <v>74</v>
      </c>
      <c r="L349" s="62" t="s">
        <v>15</v>
      </c>
      <c r="M349" s="44" t="s">
        <v>300</v>
      </c>
      <c r="N349" s="54">
        <v>0.79870357355741317</v>
      </c>
    </row>
    <row r="350" spans="1:14" x14ac:dyDescent="0.25">
      <c r="A350" s="59">
        <v>43158</v>
      </c>
      <c r="B350" s="46" t="s">
        <v>282</v>
      </c>
      <c r="C350" s="47" t="s">
        <v>20</v>
      </c>
      <c r="D350" s="47" t="s">
        <v>10</v>
      </c>
      <c r="E350" s="60">
        <v>1200</v>
      </c>
      <c r="F350" s="49">
        <v>1.8293882068489247</v>
      </c>
      <c r="G350" s="49">
        <v>2.2904470036372295</v>
      </c>
      <c r="H350" s="61">
        <v>523.91520000000003</v>
      </c>
      <c r="I350" s="46" t="s">
        <v>130</v>
      </c>
      <c r="J350" s="51" t="s">
        <v>297</v>
      </c>
      <c r="K350" s="52" t="s">
        <v>249</v>
      </c>
      <c r="L350" s="62" t="s">
        <v>15</v>
      </c>
      <c r="M350" s="44" t="s">
        <v>300</v>
      </c>
      <c r="N350" s="54">
        <v>0.79870357355741317</v>
      </c>
    </row>
    <row r="351" spans="1:14" x14ac:dyDescent="0.25">
      <c r="A351" s="59">
        <v>43159</v>
      </c>
      <c r="B351" s="46" t="s">
        <v>170</v>
      </c>
      <c r="C351" s="47" t="s">
        <v>20</v>
      </c>
      <c r="D351" s="47" t="s">
        <v>305</v>
      </c>
      <c r="E351" s="60">
        <v>2000</v>
      </c>
      <c r="F351" s="49">
        <v>3.0489803447482076</v>
      </c>
      <c r="G351" s="49">
        <v>3.8174116727287162</v>
      </c>
      <c r="H351" s="61">
        <v>523.91520000000003</v>
      </c>
      <c r="I351" s="46" t="s">
        <v>33</v>
      </c>
      <c r="J351" s="51" t="s">
        <v>297</v>
      </c>
      <c r="K351" s="52" t="s">
        <v>251</v>
      </c>
      <c r="L351" s="62" t="s">
        <v>15</v>
      </c>
      <c r="M351" s="44" t="s">
        <v>300</v>
      </c>
      <c r="N351" s="54">
        <v>0.79870357355741306</v>
      </c>
    </row>
    <row r="352" spans="1:14" x14ac:dyDescent="0.25">
      <c r="A352" s="59">
        <v>43159</v>
      </c>
      <c r="B352" s="46" t="s">
        <v>171</v>
      </c>
      <c r="C352" s="47" t="s">
        <v>20</v>
      </c>
      <c r="D352" s="47" t="s">
        <v>305</v>
      </c>
      <c r="E352" s="60">
        <v>1000</v>
      </c>
      <c r="F352" s="49">
        <v>1.5244901723741038</v>
      </c>
      <c r="G352" s="49">
        <v>1.9087058363643581</v>
      </c>
      <c r="H352" s="61">
        <v>523.91520000000003</v>
      </c>
      <c r="I352" s="46" t="s">
        <v>12</v>
      </c>
      <c r="J352" s="51" t="s">
        <v>297</v>
      </c>
      <c r="K352" s="52" t="s">
        <v>252</v>
      </c>
      <c r="L352" s="62" t="s">
        <v>15</v>
      </c>
      <c r="M352" s="44" t="s">
        <v>300</v>
      </c>
      <c r="N352" s="54">
        <v>0.79870357355741306</v>
      </c>
    </row>
    <row r="353" spans="1:14" x14ac:dyDescent="0.25">
      <c r="A353" s="59">
        <v>43159</v>
      </c>
      <c r="B353" s="46" t="s">
        <v>172</v>
      </c>
      <c r="C353" s="47" t="s">
        <v>30</v>
      </c>
      <c r="D353" s="46" t="s">
        <v>9</v>
      </c>
      <c r="E353" s="60">
        <v>10900</v>
      </c>
      <c r="F353" s="49">
        <v>16.616942878877733</v>
      </c>
      <c r="G353" s="49">
        <v>20.804893616371505</v>
      </c>
      <c r="H353" s="61">
        <v>523.91520000000003</v>
      </c>
      <c r="I353" s="46" t="s">
        <v>27</v>
      </c>
      <c r="J353" s="51" t="s">
        <v>297</v>
      </c>
      <c r="K353" s="52" t="s">
        <v>253</v>
      </c>
      <c r="L353" s="62" t="s">
        <v>15</v>
      </c>
      <c r="M353" s="44" t="s">
        <v>300</v>
      </c>
      <c r="N353" s="54">
        <v>0.79870357355741317</v>
      </c>
    </row>
    <row r="354" spans="1:14" x14ac:dyDescent="0.25">
      <c r="A354" s="59">
        <v>43159</v>
      </c>
      <c r="B354" s="51" t="s">
        <v>235</v>
      </c>
      <c r="C354" s="47" t="s">
        <v>20</v>
      </c>
      <c r="D354" s="66" t="s">
        <v>9</v>
      </c>
      <c r="E354" s="67">
        <v>300</v>
      </c>
      <c r="F354" s="49">
        <v>0.45734705171223117</v>
      </c>
      <c r="G354" s="49">
        <v>0.57261175090930738</v>
      </c>
      <c r="H354" s="61">
        <v>523.91520000000003</v>
      </c>
      <c r="I354" s="66" t="s">
        <v>27</v>
      </c>
      <c r="J354" s="51" t="s">
        <v>297</v>
      </c>
      <c r="K354" s="52" t="s">
        <v>253</v>
      </c>
      <c r="L354" s="62" t="s">
        <v>15</v>
      </c>
      <c r="M354" s="44" t="s">
        <v>300</v>
      </c>
      <c r="N354" s="54">
        <v>0.79870357355741317</v>
      </c>
    </row>
    <row r="355" spans="1:14" x14ac:dyDescent="0.25">
      <c r="A355" s="80">
        <v>43159</v>
      </c>
      <c r="B355" s="51" t="s">
        <v>404</v>
      </c>
      <c r="C355" s="66" t="s">
        <v>31</v>
      </c>
      <c r="D355" s="66" t="s">
        <v>305</v>
      </c>
      <c r="E355" s="67">
        <v>75000</v>
      </c>
      <c r="F355" s="49">
        <v>0.45734705171223117</v>
      </c>
      <c r="G355" s="49">
        <v>0.57261175090930738</v>
      </c>
      <c r="H355" s="61">
        <v>523.91520000000003</v>
      </c>
      <c r="I355" s="66" t="s">
        <v>13</v>
      </c>
      <c r="J355" s="51" t="s">
        <v>297</v>
      </c>
      <c r="K355" s="52" t="s">
        <v>254</v>
      </c>
      <c r="L355" s="62" t="s">
        <v>15</v>
      </c>
      <c r="M355" s="44" t="s">
        <v>300</v>
      </c>
      <c r="N355" s="54">
        <v>0.79870357355741317</v>
      </c>
    </row>
    <row r="356" spans="1:14" x14ac:dyDescent="0.25">
      <c r="A356" s="59">
        <v>43159</v>
      </c>
      <c r="B356" s="46" t="s">
        <v>174</v>
      </c>
      <c r="C356" s="63" t="s">
        <v>34</v>
      </c>
      <c r="D356" s="46" t="s">
        <v>9</v>
      </c>
      <c r="E356" s="60">
        <v>3300</v>
      </c>
      <c r="F356" s="49">
        <v>5.0308175688345429</v>
      </c>
      <c r="G356" s="49">
        <v>6.2987292600023821</v>
      </c>
      <c r="H356" s="61">
        <v>523.91520000000003</v>
      </c>
      <c r="I356" s="46" t="s">
        <v>35</v>
      </c>
      <c r="J356" s="51" t="s">
        <v>297</v>
      </c>
      <c r="K356" s="52"/>
      <c r="L356" s="62" t="s">
        <v>15</v>
      </c>
      <c r="M356" s="44" t="s">
        <v>300</v>
      </c>
      <c r="N356" s="54">
        <v>0.79870357355741317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Data février 18</vt:lpstr>
      <vt:lpstr>Detail fevrier 18</vt:lpstr>
      <vt:lpstr>Individuel</vt:lpstr>
      <vt:lpstr>Details</vt:lpstr>
      <vt:lpstr>Caisse pivot table</vt:lpstr>
      <vt:lpstr>Global janv-fevr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2018-09-28T12:46:39Z</dcterms:modified>
</cp:coreProperties>
</file>