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15345" windowHeight="4320" activeTab="3"/>
  </bookViews>
  <sheets>
    <sheet name="Data Avril  2019" sheetId="5" r:id="rId1"/>
    <sheet name="Arrêté de caisse Avril 2019" sheetId="54" state="hidden" r:id="rId2"/>
    <sheet name="Global Janv-Avril" sheetId="98" r:id="rId3"/>
    <sheet name="Detail Avril 2019" sheetId="105" r:id="rId4"/>
  </sheets>
  <definedNames>
    <definedName name="_xlnm._FilterDatabase" localSheetId="0" hidden="1">'Data Avril  2019'!$A$1:$I$391</definedName>
    <definedName name="_xlnm._FilterDatabase" localSheetId="2" hidden="1">'Global Janv-Avril'!$A$1:$M$446</definedName>
  </definedNames>
  <calcPr calcId="162913"/>
  <pivotCaches>
    <pivotCache cacheId="0" r:id="rId5"/>
  </pivotCaches>
</workbook>
</file>

<file path=xl/calcChain.xml><?xml version="1.0" encoding="utf-8"?>
<calcChain xmlns="http://schemas.openxmlformats.org/spreadsheetml/2006/main">
  <c r="F1009" i="98" l="1"/>
  <c r="G1009" i="98"/>
  <c r="F1010" i="98"/>
  <c r="G1010" i="98"/>
  <c r="F1011" i="98"/>
  <c r="G1011" i="98"/>
  <c r="F1012" i="98"/>
  <c r="G1012" i="98"/>
  <c r="F1013" i="98"/>
  <c r="G1013" i="98"/>
  <c r="F1014" i="98"/>
  <c r="G1014" i="98"/>
  <c r="F1015" i="98"/>
  <c r="G1015" i="98"/>
  <c r="F1016" i="98"/>
  <c r="G1016" i="98"/>
  <c r="F1017" i="98"/>
  <c r="G1017" i="98"/>
  <c r="F1018" i="98"/>
  <c r="G1018" i="98"/>
  <c r="F1019" i="98"/>
  <c r="G1019" i="98"/>
  <c r="F1020" i="98"/>
  <c r="G1020" i="98"/>
  <c r="F1021" i="98"/>
  <c r="G1021" i="98"/>
  <c r="F1022" i="98"/>
  <c r="G1022" i="98"/>
  <c r="F1023" i="98"/>
  <c r="G1023" i="98"/>
  <c r="F1024" i="98"/>
  <c r="G1024" i="98"/>
  <c r="F1025" i="98"/>
  <c r="G1025" i="98"/>
  <c r="F1026" i="98"/>
  <c r="G1026" i="98"/>
  <c r="F1027" i="98"/>
  <c r="G1027" i="98"/>
  <c r="F1028" i="98"/>
  <c r="G1028" i="98"/>
  <c r="F1029" i="98"/>
  <c r="G1029" i="98"/>
  <c r="F1030" i="98"/>
  <c r="G1030" i="98"/>
  <c r="F1031" i="98"/>
  <c r="G1031" i="98"/>
  <c r="F1032" i="98"/>
  <c r="G1032" i="98"/>
  <c r="F1033" i="98"/>
  <c r="G1033" i="98"/>
  <c r="F1034" i="98"/>
  <c r="G1034" i="98"/>
  <c r="F1035" i="98"/>
  <c r="G1035" i="98"/>
  <c r="F1036" i="98"/>
  <c r="G1036" i="98"/>
  <c r="F1037" i="98"/>
  <c r="G1037" i="98"/>
  <c r="F1038" i="98"/>
  <c r="G1038" i="98"/>
  <c r="F1039" i="98"/>
  <c r="G1039" i="98"/>
  <c r="F1040" i="98"/>
  <c r="G1040" i="98"/>
  <c r="F1041" i="98"/>
  <c r="G1041" i="98"/>
  <c r="F1042" i="98"/>
  <c r="G1042" i="98"/>
  <c r="F1043" i="98"/>
  <c r="G1043" i="98"/>
  <c r="F1044" i="98"/>
  <c r="G1044" i="98"/>
  <c r="F1045" i="98"/>
  <c r="G1045" i="98"/>
  <c r="F1046" i="98"/>
  <c r="G1046" i="98"/>
  <c r="F1047" i="98"/>
  <c r="G1047" i="98"/>
  <c r="F1048" i="98"/>
  <c r="G1048" i="98"/>
  <c r="F1049" i="98"/>
  <c r="G1049" i="98"/>
  <c r="F1050" i="98"/>
  <c r="G1050" i="98"/>
  <c r="F1051" i="98"/>
  <c r="G1051" i="98"/>
  <c r="F1052" i="98"/>
  <c r="G1052" i="98"/>
  <c r="F1053" i="98"/>
  <c r="G1053" i="98"/>
  <c r="F1054" i="98"/>
  <c r="G1054" i="98"/>
  <c r="F1055" i="98"/>
  <c r="G1055" i="98"/>
  <c r="F1056" i="98"/>
  <c r="G1056" i="98"/>
  <c r="F1057" i="98"/>
  <c r="G1057" i="98"/>
  <c r="F1058" i="98"/>
  <c r="G1058" i="98"/>
  <c r="F1059" i="98"/>
  <c r="G1059" i="98"/>
  <c r="F1060" i="98"/>
  <c r="G1060" i="98"/>
  <c r="F1061" i="98"/>
  <c r="G1061" i="98"/>
  <c r="F1062" i="98"/>
  <c r="G1062" i="98"/>
  <c r="F1063" i="98"/>
  <c r="G1063" i="98"/>
  <c r="F1064" i="98"/>
  <c r="G1064" i="98"/>
  <c r="F1065" i="98"/>
  <c r="G1065" i="98"/>
  <c r="F1066" i="98"/>
  <c r="G1066" i="98"/>
  <c r="F1067" i="98"/>
  <c r="G1067" i="98"/>
  <c r="F1068" i="98"/>
  <c r="G1068" i="98"/>
  <c r="F1069" i="98"/>
  <c r="G1069" i="98"/>
  <c r="F1070" i="98"/>
  <c r="G1070" i="98"/>
  <c r="F1071" i="98"/>
  <c r="G1071" i="98"/>
  <c r="F1072" i="98"/>
  <c r="G1072" i="98"/>
  <c r="F1073" i="98"/>
  <c r="G1073" i="98"/>
  <c r="F1074" i="98"/>
  <c r="G1074" i="98"/>
  <c r="F1075" i="98"/>
  <c r="G1075" i="98"/>
  <c r="F1076" i="98"/>
  <c r="G1076" i="98"/>
  <c r="F1077" i="98"/>
  <c r="G1077" i="98"/>
  <c r="F1078" i="98"/>
  <c r="G1078" i="98"/>
  <c r="F1079" i="98"/>
  <c r="G1079" i="98"/>
  <c r="F1080" i="98"/>
  <c r="G1080" i="98"/>
  <c r="F1081" i="98"/>
  <c r="G1081" i="98"/>
  <c r="F1082" i="98"/>
  <c r="G1082" i="98"/>
  <c r="F1083" i="98"/>
  <c r="G1083" i="98"/>
  <c r="F1084" i="98"/>
  <c r="G1084" i="98"/>
  <c r="F1085" i="98"/>
  <c r="G1085" i="98"/>
  <c r="F1086" i="98"/>
  <c r="G1086" i="98"/>
  <c r="F1087" i="98"/>
  <c r="G1087" i="98"/>
  <c r="F1088" i="98"/>
  <c r="G1088" i="98"/>
  <c r="F1089" i="98"/>
  <c r="G1089" i="98"/>
  <c r="F1090" i="98"/>
  <c r="G1090" i="98"/>
  <c r="F1091" i="98"/>
  <c r="G1091" i="98"/>
  <c r="F1092" i="98"/>
  <c r="G1092" i="98"/>
  <c r="F1093" i="98"/>
  <c r="G1093" i="98"/>
  <c r="F1094" i="98"/>
  <c r="G1094" i="98"/>
  <c r="F1095" i="98"/>
  <c r="G1095" i="98"/>
  <c r="F1096" i="98"/>
  <c r="G1096" i="98"/>
  <c r="F1097" i="98"/>
  <c r="G1097" i="98"/>
  <c r="F1098" i="98"/>
  <c r="G1098" i="98"/>
  <c r="F1099" i="98"/>
  <c r="G1099" i="98"/>
  <c r="F1100" i="98"/>
  <c r="G1100" i="98"/>
  <c r="F1101" i="98"/>
  <c r="G1101" i="98"/>
  <c r="F1102" i="98"/>
  <c r="G1102" i="98"/>
  <c r="F1103" i="98"/>
  <c r="G1103" i="98"/>
  <c r="F1104" i="98"/>
  <c r="G1104" i="98"/>
  <c r="F1105" i="98"/>
  <c r="G1105" i="98"/>
  <c r="F1106" i="98"/>
  <c r="G1106" i="98"/>
  <c r="F1107" i="98"/>
  <c r="G1107" i="98"/>
  <c r="F1108" i="98"/>
  <c r="G1108" i="98"/>
  <c r="F1109" i="98"/>
  <c r="G1109" i="98"/>
  <c r="F1110" i="98"/>
  <c r="G1110" i="98"/>
  <c r="F1111" i="98"/>
  <c r="G1111" i="98"/>
  <c r="F1112" i="98"/>
  <c r="G1112" i="98"/>
  <c r="F1113" i="98"/>
  <c r="G1113" i="98"/>
  <c r="F1114" i="98"/>
  <c r="G1114" i="98"/>
  <c r="F1115" i="98"/>
  <c r="G1115" i="98"/>
  <c r="F1116" i="98"/>
  <c r="G1116" i="98"/>
  <c r="F1117" i="98"/>
  <c r="G1117" i="98"/>
  <c r="F1118" i="98"/>
  <c r="G1118" i="98"/>
  <c r="F1119" i="98"/>
  <c r="G1119" i="98"/>
  <c r="F1120" i="98"/>
  <c r="G1120" i="98"/>
  <c r="F1121" i="98"/>
  <c r="G1121" i="98"/>
  <c r="F1122" i="98"/>
  <c r="G1122" i="98"/>
  <c r="F1123" i="98"/>
  <c r="G1123" i="98"/>
  <c r="F1124" i="98"/>
  <c r="G1124" i="98"/>
  <c r="F1125" i="98"/>
  <c r="G1125" i="98"/>
  <c r="F1126" i="98"/>
  <c r="G1126" i="98"/>
  <c r="F1127" i="98"/>
  <c r="G1127" i="98"/>
  <c r="F1128" i="98"/>
  <c r="G1128" i="98"/>
  <c r="F1129" i="98"/>
  <c r="G1129" i="98"/>
  <c r="F1130" i="98"/>
  <c r="G1130" i="98"/>
  <c r="F1131" i="98"/>
  <c r="G1131" i="98"/>
  <c r="F1132" i="98"/>
  <c r="G1132" i="98"/>
  <c r="F1133" i="98"/>
  <c r="G1133" i="98"/>
  <c r="F1134" i="98"/>
  <c r="G1134" i="98"/>
  <c r="F1135" i="98"/>
  <c r="G1135" i="98"/>
  <c r="F1136" i="98"/>
  <c r="G1136" i="98"/>
  <c r="F1137" i="98"/>
  <c r="G1137" i="98"/>
  <c r="F1138" i="98"/>
  <c r="G1138" i="98"/>
  <c r="F1139" i="98"/>
  <c r="G1139" i="98"/>
  <c r="F1140" i="98"/>
  <c r="G1140" i="98"/>
  <c r="F1141" i="98"/>
  <c r="G1141" i="98"/>
  <c r="F1142" i="98"/>
  <c r="G1142" i="98"/>
  <c r="F1143" i="98"/>
  <c r="G1143" i="98"/>
  <c r="F1144" i="98"/>
  <c r="G1144" i="98"/>
  <c r="F1145" i="98"/>
  <c r="G1145" i="98"/>
  <c r="F1146" i="98"/>
  <c r="G1146" i="98"/>
  <c r="F1147" i="98"/>
  <c r="G1147" i="98"/>
  <c r="F1148" i="98"/>
  <c r="G1148" i="98"/>
  <c r="F1149" i="98"/>
  <c r="G1149" i="98"/>
  <c r="F1150" i="98"/>
  <c r="G1150" i="98"/>
  <c r="F1151" i="98"/>
  <c r="G1151" i="98"/>
  <c r="F1152" i="98"/>
  <c r="G1152" i="98"/>
  <c r="F1153" i="98"/>
  <c r="G1153" i="98"/>
  <c r="F1154" i="98"/>
  <c r="G1154" i="98"/>
  <c r="F1155" i="98"/>
  <c r="G1155" i="98"/>
  <c r="F1156" i="98"/>
  <c r="G1156" i="98"/>
  <c r="F1157" i="98"/>
  <c r="G1157" i="98"/>
  <c r="F1158" i="98"/>
  <c r="G1158" i="98"/>
  <c r="F1159" i="98"/>
  <c r="G1159" i="98"/>
  <c r="F1160" i="98"/>
  <c r="G1160" i="98"/>
  <c r="F1161" i="98"/>
  <c r="G1161" i="98"/>
  <c r="F1162" i="98"/>
  <c r="G1162" i="98"/>
  <c r="F1163" i="98"/>
  <c r="G1163" i="98"/>
  <c r="F1164" i="98"/>
  <c r="G1164" i="98"/>
  <c r="F1165" i="98"/>
  <c r="G1165" i="98"/>
  <c r="F1166" i="98"/>
  <c r="G1166" i="98"/>
  <c r="F1167" i="98"/>
  <c r="G1167" i="98"/>
  <c r="F1168" i="98"/>
  <c r="G1168" i="98"/>
  <c r="F1169" i="98"/>
  <c r="G1169" i="98"/>
  <c r="F1170" i="98"/>
  <c r="G1170" i="98"/>
  <c r="F1171" i="98"/>
  <c r="G1171" i="98"/>
  <c r="F1172" i="98"/>
  <c r="G1172" i="98"/>
  <c r="F1173" i="98"/>
  <c r="G1173" i="98"/>
  <c r="F1174" i="98"/>
  <c r="G1174" i="98"/>
  <c r="F1175" i="98"/>
  <c r="G1175" i="98"/>
  <c r="F1176" i="98"/>
  <c r="G1176" i="98"/>
  <c r="F1177" i="98"/>
  <c r="G1177" i="98"/>
  <c r="F1178" i="98"/>
  <c r="G1178" i="98"/>
  <c r="F1179" i="98"/>
  <c r="G1179" i="98"/>
  <c r="F1180" i="98"/>
  <c r="G1180" i="98"/>
  <c r="F1181" i="98"/>
  <c r="G1181" i="98"/>
  <c r="F1182" i="98"/>
  <c r="G1182" i="98"/>
  <c r="F1183" i="98"/>
  <c r="G1183" i="98"/>
  <c r="F1184" i="98"/>
  <c r="G1184" i="98"/>
  <c r="F1185" i="98"/>
  <c r="G1185" i="98"/>
  <c r="F1186" i="98"/>
  <c r="G1186" i="98"/>
  <c r="F1187" i="98"/>
  <c r="G1187" i="98"/>
  <c r="F1188" i="98"/>
  <c r="G1188" i="98"/>
  <c r="F1189" i="98"/>
  <c r="G1189" i="98"/>
  <c r="F1190" i="98"/>
  <c r="G1190" i="98"/>
  <c r="F1191" i="98"/>
  <c r="G1191" i="98"/>
  <c r="F1192" i="98"/>
  <c r="G1192" i="98"/>
  <c r="F1193" i="98"/>
  <c r="G1193" i="98"/>
  <c r="F1194" i="98"/>
  <c r="G1194" i="98"/>
  <c r="F1195" i="98"/>
  <c r="G1195" i="98"/>
  <c r="F1196" i="98"/>
  <c r="G1196" i="98"/>
  <c r="F1197" i="98"/>
  <c r="G1197" i="98"/>
  <c r="F1198" i="98"/>
  <c r="G1198" i="98"/>
  <c r="F1199" i="98"/>
  <c r="G1199" i="98"/>
  <c r="F1200" i="98"/>
  <c r="G1200" i="98"/>
  <c r="F1201" i="98"/>
  <c r="G1201" i="98"/>
  <c r="F1202" i="98"/>
  <c r="G1202" i="98"/>
  <c r="F1203" i="98"/>
  <c r="G1203" i="98"/>
  <c r="F1204" i="98"/>
  <c r="G1204" i="98"/>
  <c r="F1205" i="98"/>
  <c r="G1205" i="98"/>
  <c r="F1206" i="98"/>
  <c r="G1206" i="98"/>
  <c r="F1207" i="98"/>
  <c r="G1207" i="98"/>
  <c r="F1208" i="98"/>
  <c r="G1208" i="98"/>
  <c r="F1209" i="98"/>
  <c r="G1209" i="98"/>
  <c r="F1210" i="98"/>
  <c r="G1210" i="98"/>
  <c r="F1211" i="98"/>
  <c r="G1211" i="98"/>
  <c r="F1212" i="98"/>
  <c r="G1212" i="98"/>
  <c r="F1213" i="98"/>
  <c r="G1213" i="98"/>
  <c r="F1214" i="98"/>
  <c r="G1214" i="98"/>
  <c r="F1215" i="98"/>
  <c r="G1215" i="98"/>
  <c r="F1216" i="98"/>
  <c r="G1216" i="98"/>
  <c r="F1217" i="98"/>
  <c r="G1217" i="98"/>
  <c r="F1218" i="98"/>
  <c r="G1218" i="98"/>
  <c r="F1219" i="98"/>
  <c r="G1219" i="98"/>
  <c r="F1220" i="98"/>
  <c r="G1220" i="98"/>
  <c r="F1221" i="98"/>
  <c r="G1221" i="98"/>
  <c r="F1222" i="98"/>
  <c r="G1222" i="98"/>
  <c r="F1223" i="98"/>
  <c r="G1223" i="98"/>
  <c r="F1224" i="98"/>
  <c r="G1224" i="98"/>
  <c r="F1225" i="98"/>
  <c r="G1225" i="98"/>
  <c r="F1226" i="98"/>
  <c r="G1226" i="98"/>
  <c r="F1227" i="98"/>
  <c r="G1227" i="98"/>
  <c r="F1228" i="98"/>
  <c r="G1228" i="98"/>
  <c r="F1229" i="98"/>
  <c r="G1229" i="98"/>
  <c r="F1230" i="98"/>
  <c r="G1230" i="98"/>
  <c r="F1231" i="98"/>
  <c r="G1231" i="98"/>
  <c r="F1232" i="98"/>
  <c r="G1232" i="98"/>
  <c r="F1233" i="98"/>
  <c r="G1233" i="98"/>
  <c r="F1234" i="98"/>
  <c r="G1234" i="98"/>
  <c r="F1235" i="98"/>
  <c r="G1235" i="98"/>
  <c r="F1236" i="98"/>
  <c r="G1236" i="98"/>
  <c r="F1237" i="98"/>
  <c r="G1237" i="98"/>
  <c r="F1238" i="98"/>
  <c r="G1238" i="98"/>
  <c r="F1239" i="98"/>
  <c r="G1239" i="98"/>
  <c r="F1240" i="98"/>
  <c r="G1240" i="98"/>
  <c r="F1241" i="98"/>
  <c r="G1241" i="98"/>
  <c r="F1242" i="98"/>
  <c r="G1242" i="98"/>
  <c r="F1243" i="98"/>
  <c r="G1243" i="98"/>
  <c r="F1244" i="98"/>
  <c r="G1244" i="98"/>
  <c r="F1245" i="98"/>
  <c r="G1245" i="98"/>
  <c r="F1246" i="98"/>
  <c r="G1246" i="98"/>
  <c r="F1247" i="98"/>
  <c r="G1247" i="98"/>
  <c r="F1248" i="98"/>
  <c r="G1248" i="98"/>
  <c r="F1249" i="98"/>
  <c r="G1249" i="98"/>
  <c r="F1250" i="98"/>
  <c r="G1250" i="98"/>
  <c r="F1251" i="98"/>
  <c r="G1251" i="98"/>
  <c r="F1252" i="98"/>
  <c r="G1252" i="98"/>
  <c r="F1253" i="98"/>
  <c r="G1253" i="98"/>
  <c r="F1254" i="98"/>
  <c r="G1254" i="98"/>
  <c r="F1255" i="98"/>
  <c r="G1255" i="98"/>
  <c r="F1256" i="98"/>
  <c r="G1256" i="98"/>
  <c r="F1257" i="98"/>
  <c r="G1257" i="98"/>
  <c r="F1258" i="98"/>
  <c r="G1258" i="98"/>
  <c r="F1259" i="98"/>
  <c r="G1259" i="98"/>
  <c r="F1260" i="98"/>
  <c r="G1260" i="98"/>
  <c r="F1261" i="98"/>
  <c r="G1261" i="98"/>
  <c r="F1262" i="98"/>
  <c r="G1262" i="98"/>
  <c r="F1263" i="98"/>
  <c r="G1263" i="98"/>
  <c r="F1264" i="98"/>
  <c r="G1264" i="98"/>
  <c r="F1265" i="98"/>
  <c r="G1265" i="98"/>
  <c r="F1266" i="98"/>
  <c r="G1266" i="98"/>
  <c r="F1267" i="98"/>
  <c r="G1267" i="98"/>
  <c r="F1268" i="98"/>
  <c r="G1268" i="98"/>
  <c r="F1269" i="98"/>
  <c r="G1269" i="98"/>
  <c r="F1270" i="98"/>
  <c r="G1270" i="98"/>
  <c r="F1271" i="98"/>
  <c r="G1271" i="98"/>
  <c r="F1272" i="98"/>
  <c r="G1272" i="98"/>
  <c r="F1273" i="98"/>
  <c r="G1273" i="98"/>
  <c r="F1274" i="98"/>
  <c r="G1274" i="98"/>
  <c r="F1275" i="98"/>
  <c r="G1275" i="98"/>
  <c r="F1276" i="98"/>
  <c r="G1276" i="98"/>
  <c r="F1277" i="98"/>
  <c r="G1277" i="98"/>
  <c r="F1278" i="98"/>
  <c r="G1278" i="98"/>
  <c r="F1279" i="98"/>
  <c r="G1279" i="98"/>
  <c r="F1280" i="98"/>
  <c r="G1280" i="98"/>
  <c r="F1281" i="98"/>
  <c r="G1281" i="98"/>
  <c r="F1282" i="98"/>
  <c r="G1282" i="98"/>
  <c r="F1283" i="98"/>
  <c r="G1283" i="98"/>
  <c r="F1284" i="98"/>
  <c r="G1284" i="98"/>
  <c r="F1285" i="98"/>
  <c r="G1285" i="98"/>
  <c r="F1286" i="98"/>
  <c r="G1286" i="98"/>
  <c r="F1287" i="98"/>
  <c r="G1287" i="98"/>
  <c r="F1288" i="98"/>
  <c r="G1288" i="98"/>
  <c r="F1289" i="98"/>
  <c r="G1289" i="98"/>
  <c r="F1290" i="98"/>
  <c r="G1290" i="98"/>
  <c r="F1291" i="98"/>
  <c r="G1291" i="98"/>
  <c r="F1292" i="98"/>
  <c r="G1292" i="98"/>
  <c r="F1293" i="98"/>
  <c r="G1293" i="98"/>
  <c r="F1294" i="98"/>
  <c r="G1294" i="98"/>
  <c r="F1295" i="98"/>
  <c r="G1295" i="98"/>
  <c r="F1296" i="98"/>
  <c r="G1296" i="98"/>
  <c r="F1297" i="98"/>
  <c r="G1297" i="98"/>
  <c r="F1298" i="98"/>
  <c r="G1298" i="98"/>
  <c r="F1299" i="98"/>
  <c r="G1299" i="98"/>
  <c r="F1300" i="98"/>
  <c r="G1300" i="98"/>
  <c r="F1301" i="98"/>
  <c r="G1301" i="98"/>
  <c r="F1302" i="98"/>
  <c r="G1302" i="98"/>
  <c r="F1303" i="98"/>
  <c r="G1303" i="98"/>
  <c r="F1304" i="98"/>
  <c r="G1304" i="98"/>
  <c r="F1305" i="98"/>
  <c r="G1305" i="98"/>
  <c r="F1306" i="98"/>
  <c r="G1306" i="98"/>
  <c r="F1307" i="98"/>
  <c r="G1307" i="98"/>
  <c r="F1308" i="98"/>
  <c r="G1308" i="98"/>
  <c r="F1309" i="98"/>
  <c r="G1309" i="98"/>
  <c r="F1310" i="98"/>
  <c r="G1310" i="98"/>
  <c r="F1311" i="98"/>
  <c r="G1311" i="98"/>
  <c r="F1312" i="98"/>
  <c r="G1312" i="98"/>
  <c r="F1313" i="98"/>
  <c r="G1313" i="98"/>
  <c r="F1314" i="98"/>
  <c r="G1314" i="98"/>
  <c r="F1315" i="98"/>
  <c r="G1315" i="98"/>
  <c r="F1316" i="98"/>
  <c r="G1316" i="98"/>
  <c r="F1317" i="98"/>
  <c r="G1317" i="98"/>
  <c r="F1318" i="98"/>
  <c r="G1318" i="98"/>
  <c r="F1319" i="98"/>
  <c r="G1319" i="98"/>
  <c r="F1320" i="98"/>
  <c r="G1320" i="98"/>
  <c r="F1321" i="98"/>
  <c r="G1321" i="98"/>
  <c r="F1322" i="98"/>
  <c r="G1322" i="98"/>
  <c r="F1323" i="98"/>
  <c r="G1323" i="98"/>
  <c r="F1324" i="98"/>
  <c r="G1324" i="98"/>
  <c r="F1325" i="98"/>
  <c r="G1325" i="98"/>
  <c r="F1326" i="98"/>
  <c r="G1326" i="98"/>
  <c r="F1327" i="98"/>
  <c r="G1327" i="98"/>
  <c r="F1328" i="98"/>
  <c r="G1328" i="98"/>
  <c r="F1329" i="98"/>
  <c r="G1329" i="98"/>
  <c r="F1330" i="98"/>
  <c r="G1330" i="98"/>
  <c r="F1331" i="98"/>
  <c r="G1331" i="98"/>
  <c r="F1332" i="98"/>
  <c r="G1332" i="98"/>
  <c r="F1333" i="98"/>
  <c r="G1333" i="98"/>
  <c r="F1334" i="98"/>
  <c r="G1334" i="98"/>
  <c r="F1335" i="98"/>
  <c r="G1335" i="98"/>
  <c r="F1336" i="98"/>
  <c r="G1336" i="98"/>
  <c r="F1337" i="98"/>
  <c r="G1337" i="98"/>
  <c r="F1338" i="98"/>
  <c r="G1338" i="98"/>
  <c r="F1339" i="98"/>
  <c r="G1339" i="98"/>
  <c r="F1340" i="98"/>
  <c r="G1340" i="98"/>
  <c r="F1341" i="98"/>
  <c r="G1341" i="98"/>
  <c r="F1342" i="98"/>
  <c r="G1342" i="98"/>
  <c r="F1343" i="98"/>
  <c r="G1343" i="98"/>
  <c r="F1344" i="98"/>
  <c r="G1344" i="98"/>
  <c r="F1345" i="98"/>
  <c r="G1345" i="98"/>
  <c r="F1346" i="98"/>
  <c r="G1346" i="98"/>
  <c r="F1347" i="98"/>
  <c r="G1347" i="98"/>
  <c r="F1348" i="98"/>
  <c r="G1348" i="98"/>
  <c r="F1349" i="98"/>
  <c r="G1349" i="98"/>
  <c r="F1350" i="98"/>
  <c r="G1350" i="98"/>
  <c r="F1351" i="98"/>
  <c r="G1351" i="98"/>
  <c r="F1352" i="98"/>
  <c r="G1352" i="98"/>
  <c r="F1353" i="98"/>
  <c r="G1353" i="98"/>
  <c r="F1354" i="98"/>
  <c r="G1354" i="98"/>
  <c r="F1355" i="98"/>
  <c r="G1355" i="98"/>
  <c r="F1356" i="98"/>
  <c r="G1356" i="98"/>
  <c r="F1357" i="98"/>
  <c r="G1357" i="98"/>
  <c r="F1358" i="98"/>
  <c r="G1358" i="98"/>
  <c r="F1359" i="98"/>
  <c r="G1359" i="98"/>
  <c r="F1360" i="98"/>
  <c r="G1360" i="98"/>
  <c r="F1361" i="98"/>
  <c r="G1361" i="98"/>
  <c r="F1362" i="98"/>
  <c r="G1362" i="98"/>
  <c r="F1363" i="98"/>
  <c r="G1363" i="98"/>
  <c r="F1364" i="98"/>
  <c r="G1364" i="98"/>
  <c r="F1365" i="98"/>
  <c r="G1365" i="98"/>
  <c r="F1366" i="98"/>
  <c r="G1366" i="98"/>
  <c r="F1367" i="98"/>
  <c r="G1367" i="98"/>
  <c r="F1368" i="98"/>
  <c r="G1368" i="98"/>
  <c r="F1369" i="98"/>
  <c r="G1369" i="98"/>
  <c r="F1370" i="98"/>
  <c r="G1370" i="98"/>
  <c r="F1371" i="98"/>
  <c r="G1371" i="98"/>
  <c r="F1372" i="98"/>
  <c r="G1372" i="98"/>
  <c r="F1373" i="98"/>
  <c r="G1373" i="98"/>
  <c r="F1374" i="98"/>
  <c r="G1374" i="98"/>
  <c r="F1375" i="98"/>
  <c r="G1375" i="98"/>
  <c r="F1376" i="98"/>
  <c r="G1376" i="98"/>
  <c r="F1377" i="98"/>
  <c r="G1377" i="98"/>
  <c r="F1378" i="98"/>
  <c r="G1378" i="98"/>
  <c r="F1379" i="98"/>
  <c r="G1379" i="98"/>
  <c r="F1380" i="98"/>
  <c r="G1380" i="98"/>
  <c r="F1381" i="98"/>
  <c r="G1381" i="98"/>
  <c r="F1382" i="98"/>
  <c r="G1382" i="98"/>
  <c r="F1383" i="98"/>
  <c r="G1383" i="98"/>
  <c r="F1384" i="98"/>
  <c r="G1384" i="98"/>
  <c r="F1385" i="98"/>
  <c r="G1385" i="98"/>
  <c r="F1386" i="98"/>
  <c r="G1386" i="98"/>
  <c r="F1387" i="98"/>
  <c r="G1387" i="98"/>
  <c r="F1388" i="98"/>
  <c r="G1388" i="98"/>
  <c r="F1389" i="98"/>
  <c r="G1389" i="98"/>
  <c r="F1390" i="98"/>
  <c r="G1390" i="98"/>
  <c r="F1391" i="98"/>
  <c r="G1391" i="98"/>
  <c r="F1392" i="98"/>
  <c r="G1392" i="98"/>
  <c r="F1393" i="98"/>
  <c r="G1393" i="98"/>
  <c r="F1394" i="98"/>
  <c r="G1394" i="98"/>
  <c r="F1395" i="98"/>
  <c r="G1395" i="98"/>
  <c r="F1396" i="98"/>
  <c r="G1396" i="98"/>
  <c r="F1397" i="98"/>
  <c r="G1397" i="98"/>
  <c r="F1398" i="98"/>
  <c r="G1398" i="98"/>
  <c r="G447" i="98" l="1"/>
  <c r="G448" i="98"/>
  <c r="G449" i="98"/>
  <c r="G450" i="98"/>
  <c r="G451" i="98"/>
  <c r="G452" i="98"/>
  <c r="G453" i="98"/>
  <c r="G454" i="98"/>
  <c r="G455" i="98"/>
  <c r="G456" i="98"/>
  <c r="G457" i="98"/>
  <c r="G458" i="98"/>
  <c r="G459" i="98"/>
  <c r="G460" i="98"/>
  <c r="G461" i="98"/>
  <c r="G462" i="98"/>
  <c r="G463" i="98"/>
  <c r="G464" i="98"/>
  <c r="G465" i="98"/>
  <c r="G466" i="98"/>
  <c r="G467" i="98"/>
  <c r="G468" i="98"/>
  <c r="G469" i="98"/>
  <c r="G470" i="98"/>
  <c r="G471" i="98"/>
  <c r="G472" i="98"/>
  <c r="G473" i="98"/>
  <c r="G474" i="98"/>
  <c r="G475" i="98"/>
  <c r="G476" i="98"/>
  <c r="G477" i="98"/>
  <c r="G478" i="98"/>
  <c r="G479" i="98"/>
  <c r="G480" i="98"/>
  <c r="G481" i="98"/>
  <c r="G482" i="98"/>
  <c r="G483" i="98"/>
  <c r="G484" i="98"/>
  <c r="G485" i="98"/>
  <c r="G486" i="98"/>
  <c r="G487" i="98"/>
  <c r="G488" i="98"/>
  <c r="G489" i="98"/>
  <c r="G490" i="98"/>
  <c r="G491" i="98"/>
  <c r="G492" i="98"/>
  <c r="G493" i="98"/>
  <c r="G494" i="98"/>
  <c r="G495" i="98"/>
  <c r="G496" i="98"/>
  <c r="G497" i="98"/>
  <c r="G498" i="98"/>
  <c r="G499" i="98"/>
  <c r="G500" i="98"/>
  <c r="G501" i="98"/>
  <c r="G502" i="98"/>
  <c r="G503" i="98"/>
  <c r="G504" i="98"/>
  <c r="G505" i="98"/>
  <c r="G506" i="98"/>
  <c r="G507" i="98"/>
  <c r="G508" i="98"/>
  <c r="G509" i="98"/>
  <c r="G510" i="98"/>
  <c r="G511" i="98"/>
  <c r="G512" i="98"/>
  <c r="G513" i="98"/>
  <c r="G514" i="98"/>
  <c r="G515" i="98"/>
  <c r="G516" i="98"/>
  <c r="G517" i="98"/>
  <c r="G518" i="98"/>
  <c r="G519" i="98"/>
  <c r="G520" i="98"/>
  <c r="G521" i="98"/>
  <c r="G522" i="98"/>
  <c r="G523" i="98"/>
  <c r="G524" i="98"/>
  <c r="G525" i="98"/>
  <c r="G526" i="98"/>
  <c r="G527" i="98"/>
  <c r="G528" i="98"/>
  <c r="G529" i="98"/>
  <c r="G530" i="98"/>
  <c r="G531" i="98"/>
  <c r="G532" i="98"/>
  <c r="G533" i="98"/>
  <c r="G534" i="98"/>
  <c r="G535" i="98"/>
  <c r="G536" i="98"/>
  <c r="G537" i="98"/>
  <c r="G538" i="98"/>
  <c r="G539" i="98"/>
  <c r="G540" i="98"/>
  <c r="G541" i="98"/>
  <c r="G542" i="98"/>
  <c r="G543" i="98"/>
  <c r="G544" i="98"/>
  <c r="G545" i="98"/>
  <c r="G546" i="98"/>
  <c r="G547" i="98"/>
  <c r="G548" i="98"/>
  <c r="G549" i="98"/>
  <c r="G550" i="98"/>
  <c r="G551" i="98"/>
  <c r="G552" i="98"/>
  <c r="G553" i="98"/>
  <c r="G554" i="98"/>
  <c r="G555" i="98"/>
  <c r="G556" i="98"/>
  <c r="G557" i="98"/>
  <c r="G558" i="98"/>
  <c r="G559" i="98"/>
  <c r="G560" i="98"/>
  <c r="G561" i="98"/>
  <c r="G562" i="98"/>
  <c r="G563" i="98"/>
  <c r="G564" i="98"/>
  <c r="G565" i="98"/>
  <c r="G566" i="98"/>
  <c r="G567" i="98"/>
  <c r="G568" i="98"/>
  <c r="G569" i="98"/>
  <c r="G570" i="98"/>
  <c r="G571" i="98"/>
  <c r="G572" i="98"/>
  <c r="G573" i="98"/>
  <c r="G574" i="98"/>
  <c r="G575" i="98"/>
  <c r="G576" i="98"/>
  <c r="G577" i="98"/>
  <c r="G578" i="98"/>
  <c r="G579" i="98"/>
  <c r="G580" i="98"/>
  <c r="G581" i="98"/>
  <c r="G582" i="98"/>
  <c r="G583" i="98"/>
  <c r="G584" i="98"/>
  <c r="G585" i="98"/>
  <c r="G586" i="98"/>
  <c r="G587" i="98"/>
  <c r="G588" i="98"/>
  <c r="G589" i="98"/>
  <c r="G590" i="98"/>
  <c r="G591" i="98"/>
  <c r="G592" i="98"/>
  <c r="G593" i="98"/>
  <c r="G594" i="98"/>
  <c r="G595" i="98"/>
  <c r="G596" i="98"/>
  <c r="G597" i="98"/>
  <c r="G598" i="98"/>
  <c r="G599" i="98"/>
  <c r="G600" i="98"/>
  <c r="G601" i="98"/>
  <c r="G602" i="98"/>
  <c r="G603" i="98"/>
  <c r="G604" i="98"/>
  <c r="G605" i="98"/>
  <c r="G606" i="98"/>
  <c r="G607" i="98"/>
  <c r="G608" i="98"/>
  <c r="G609" i="98"/>
  <c r="G610" i="98"/>
  <c r="G611" i="98"/>
  <c r="G612" i="98"/>
  <c r="G613" i="98"/>
  <c r="G614" i="98"/>
  <c r="G615" i="98"/>
  <c r="G616" i="98"/>
  <c r="G617" i="98"/>
  <c r="G618" i="98"/>
  <c r="G619" i="98"/>
  <c r="G620" i="98"/>
  <c r="G621" i="98"/>
  <c r="G622" i="98"/>
  <c r="G623" i="98"/>
  <c r="G624" i="98"/>
  <c r="G625" i="98"/>
  <c r="G626" i="98"/>
  <c r="G627" i="98"/>
  <c r="G628" i="98"/>
  <c r="G629" i="98"/>
  <c r="G630" i="98"/>
  <c r="G631" i="98"/>
  <c r="G632" i="98"/>
  <c r="G633" i="98"/>
  <c r="G634" i="98"/>
  <c r="G635" i="98"/>
  <c r="G636" i="98"/>
  <c r="G637" i="98"/>
  <c r="G638" i="98"/>
  <c r="G639" i="98"/>
  <c r="G640" i="98"/>
  <c r="G641" i="98"/>
  <c r="G642" i="98"/>
  <c r="G643" i="98"/>
  <c r="G644" i="98"/>
  <c r="G645" i="98"/>
  <c r="G646" i="98"/>
  <c r="G647" i="98"/>
  <c r="G648" i="98"/>
  <c r="G649" i="98"/>
  <c r="G650" i="98"/>
  <c r="G651" i="98"/>
  <c r="G652" i="98"/>
  <c r="G653" i="98"/>
  <c r="G654" i="98"/>
  <c r="G655" i="98"/>
  <c r="G656" i="98"/>
  <c r="G657" i="98"/>
  <c r="G658" i="98"/>
  <c r="G659" i="98"/>
  <c r="G660" i="98"/>
  <c r="G661" i="98"/>
  <c r="G662" i="98"/>
  <c r="G663" i="98"/>
  <c r="G664" i="98"/>
  <c r="G665" i="98"/>
  <c r="G666" i="98"/>
  <c r="G667" i="98"/>
  <c r="G668" i="98"/>
  <c r="G669" i="98"/>
  <c r="G670" i="98"/>
  <c r="G671" i="98"/>
  <c r="G672" i="98"/>
  <c r="G673" i="98"/>
  <c r="G674" i="98"/>
  <c r="G675" i="98"/>
  <c r="G676" i="98"/>
  <c r="G677" i="98"/>
  <c r="G678" i="98"/>
  <c r="G679" i="98"/>
  <c r="G680" i="98"/>
  <c r="G681" i="98"/>
  <c r="G682" i="98"/>
  <c r="G683" i="98"/>
  <c r="G684" i="98"/>
  <c r="G685" i="98"/>
  <c r="G686" i="98"/>
  <c r="G687" i="98"/>
  <c r="G688" i="98"/>
  <c r="G689" i="98"/>
  <c r="G690" i="98"/>
  <c r="G691" i="98"/>
  <c r="G692" i="98"/>
  <c r="G693" i="98"/>
  <c r="G694" i="98"/>
  <c r="G695" i="98"/>
  <c r="G696" i="98"/>
  <c r="G697" i="98"/>
  <c r="G698" i="98"/>
  <c r="G699" i="98"/>
  <c r="G700" i="98"/>
  <c r="G701" i="98"/>
  <c r="G702" i="98"/>
  <c r="G703" i="98"/>
  <c r="G704" i="98"/>
  <c r="G705" i="98"/>
  <c r="G706" i="98"/>
  <c r="G707" i="98"/>
  <c r="G708" i="98"/>
  <c r="G709" i="98"/>
  <c r="G710" i="98"/>
  <c r="G711" i="98"/>
  <c r="G712" i="98"/>
  <c r="G713" i="98"/>
  <c r="G714" i="98"/>
  <c r="G715" i="98"/>
  <c r="G716" i="98"/>
  <c r="G717" i="98"/>
  <c r="G718" i="98"/>
  <c r="G719" i="98"/>
  <c r="G720" i="98"/>
  <c r="G721" i="98"/>
  <c r="G722" i="98"/>
  <c r="G723" i="98"/>
  <c r="G724" i="98"/>
  <c r="G725" i="98"/>
  <c r="G726" i="98"/>
  <c r="G727" i="98"/>
  <c r="G728" i="98"/>
  <c r="G729" i="98"/>
  <c r="G730" i="98"/>
  <c r="G731" i="98"/>
  <c r="G732" i="98"/>
  <c r="G733" i="98"/>
  <c r="G734" i="98"/>
  <c r="G735" i="98"/>
  <c r="G736" i="98"/>
  <c r="G737" i="98"/>
  <c r="G738" i="98"/>
  <c r="G739" i="98"/>
  <c r="G740" i="98"/>
  <c r="G741" i="98"/>
  <c r="G742" i="98"/>
  <c r="G743" i="98"/>
  <c r="G744" i="98"/>
  <c r="G745" i="98"/>
  <c r="G746" i="98"/>
  <c r="G747" i="98"/>
  <c r="G748" i="98"/>
  <c r="G749" i="98"/>
  <c r="G750" i="98"/>
  <c r="G751" i="98"/>
  <c r="G752" i="98"/>
  <c r="G753" i="98"/>
  <c r="G754" i="98"/>
  <c r="G755" i="98"/>
  <c r="G756" i="98"/>
  <c r="G757" i="98"/>
  <c r="G758" i="98"/>
  <c r="G759" i="98"/>
  <c r="G760" i="98"/>
  <c r="G761" i="98"/>
  <c r="G762" i="98"/>
  <c r="G763" i="98"/>
  <c r="G764" i="98"/>
  <c r="G765" i="98"/>
  <c r="G766" i="98"/>
  <c r="G767" i="98"/>
  <c r="G768" i="98"/>
  <c r="G769" i="98"/>
  <c r="G770" i="98"/>
  <c r="G771" i="98"/>
  <c r="G772" i="98"/>
  <c r="G773" i="98"/>
  <c r="G774" i="98"/>
  <c r="G775" i="98"/>
  <c r="G776" i="98"/>
  <c r="G777" i="98"/>
  <c r="G778" i="98"/>
  <c r="G779" i="98"/>
  <c r="G780" i="98"/>
  <c r="G781" i="98"/>
  <c r="G782" i="98"/>
  <c r="G783" i="98"/>
  <c r="G784" i="98"/>
  <c r="G785" i="98"/>
  <c r="G786" i="98"/>
  <c r="G787" i="98"/>
  <c r="G788" i="98"/>
  <c r="G789" i="98"/>
  <c r="G790" i="98"/>
  <c r="G791" i="98"/>
  <c r="G792" i="98"/>
  <c r="G793" i="98"/>
  <c r="G794" i="98"/>
  <c r="G795" i="98"/>
  <c r="G796" i="98"/>
  <c r="G797" i="98"/>
  <c r="G798" i="98"/>
  <c r="G799" i="98"/>
  <c r="G800" i="98"/>
  <c r="G801" i="98"/>
  <c r="G802" i="98"/>
  <c r="G803" i="98"/>
  <c r="G804" i="98"/>
  <c r="G805" i="98"/>
  <c r="G806" i="98"/>
  <c r="G807" i="98"/>
  <c r="G808" i="98"/>
  <c r="G809" i="98"/>
  <c r="G810" i="98"/>
  <c r="G811" i="98"/>
  <c r="G812" i="98"/>
  <c r="G813" i="98"/>
  <c r="G814" i="98"/>
  <c r="G815" i="98"/>
  <c r="G816" i="98"/>
  <c r="G817" i="98"/>
  <c r="G818" i="98"/>
  <c r="G819" i="98"/>
  <c r="G820" i="98"/>
  <c r="G821" i="98"/>
  <c r="G822" i="98"/>
  <c r="G823" i="98"/>
  <c r="G824" i="98"/>
  <c r="G825" i="98"/>
  <c r="G826" i="98"/>
  <c r="G827" i="98"/>
  <c r="G828" i="98"/>
  <c r="G829" i="98"/>
  <c r="G830" i="98"/>
  <c r="G831" i="98"/>
  <c r="G832" i="98"/>
  <c r="G833" i="98"/>
  <c r="G834" i="98"/>
  <c r="G835" i="98"/>
  <c r="G836" i="98"/>
  <c r="G837" i="98"/>
  <c r="G838" i="98"/>
  <c r="G839" i="98"/>
  <c r="G840" i="98"/>
  <c r="G841" i="98"/>
  <c r="G842" i="98"/>
  <c r="G843" i="98"/>
  <c r="G844" i="98"/>
  <c r="G845" i="98"/>
  <c r="G846" i="98"/>
  <c r="G847" i="98"/>
  <c r="G848" i="98"/>
  <c r="G849" i="98"/>
  <c r="G850" i="98"/>
  <c r="G851" i="98"/>
  <c r="G852" i="98"/>
  <c r="G853" i="98"/>
  <c r="G854" i="98"/>
  <c r="G855" i="98"/>
  <c r="G856" i="98"/>
  <c r="G857" i="98"/>
  <c r="G858" i="98"/>
  <c r="G859" i="98"/>
  <c r="G860" i="98"/>
  <c r="G861" i="98"/>
  <c r="G862" i="98"/>
  <c r="G863" i="98"/>
  <c r="G864" i="98"/>
  <c r="G865" i="98"/>
  <c r="G866" i="98"/>
  <c r="G867" i="98"/>
  <c r="G868" i="98"/>
  <c r="G869" i="98"/>
  <c r="G870" i="98"/>
  <c r="G871" i="98"/>
  <c r="G872" i="98"/>
  <c r="G873" i="98"/>
  <c r="G874" i="98"/>
  <c r="G875" i="98"/>
  <c r="G876" i="98"/>
  <c r="G877" i="98"/>
  <c r="G878" i="98"/>
  <c r="G879" i="98"/>
  <c r="G880" i="98"/>
  <c r="G881" i="98"/>
  <c r="G882" i="98"/>
  <c r="G883" i="98"/>
  <c r="G884" i="98"/>
  <c r="G885" i="98"/>
  <c r="G886" i="98"/>
  <c r="G887" i="98"/>
  <c r="G888" i="98"/>
  <c r="G889" i="98"/>
  <c r="G890" i="98"/>
  <c r="G891" i="98"/>
  <c r="G892" i="98"/>
  <c r="G893" i="98"/>
  <c r="G894" i="98"/>
  <c r="G895" i="98"/>
  <c r="G896" i="98"/>
  <c r="G897" i="98"/>
  <c r="G898" i="98"/>
  <c r="G899" i="98"/>
  <c r="G900" i="98"/>
  <c r="G901" i="98"/>
  <c r="G902" i="98"/>
  <c r="G903" i="98"/>
  <c r="G904" i="98"/>
  <c r="G905" i="98"/>
  <c r="G906" i="98"/>
  <c r="G907" i="98"/>
  <c r="G908" i="98"/>
  <c r="G909" i="98"/>
  <c r="G910" i="98"/>
  <c r="G911" i="98"/>
  <c r="G912" i="98"/>
  <c r="G913" i="98"/>
  <c r="G914" i="98"/>
  <c r="G915" i="98"/>
  <c r="G916" i="98"/>
  <c r="G917" i="98"/>
  <c r="G918" i="98"/>
  <c r="G919" i="98"/>
  <c r="G920" i="98"/>
  <c r="G921" i="98"/>
  <c r="G922" i="98"/>
  <c r="G923" i="98"/>
  <c r="G924" i="98"/>
  <c r="G925" i="98"/>
  <c r="G926" i="98"/>
  <c r="G927" i="98"/>
  <c r="G928" i="98"/>
  <c r="G929" i="98"/>
  <c r="G930" i="98"/>
  <c r="G931" i="98"/>
  <c r="G932" i="98"/>
  <c r="G933" i="98"/>
  <c r="G934" i="98"/>
  <c r="G935" i="98"/>
  <c r="G936" i="98"/>
  <c r="G937" i="98"/>
  <c r="G938" i="98"/>
  <c r="G939" i="98"/>
  <c r="G940" i="98"/>
  <c r="G941" i="98"/>
  <c r="G942" i="98"/>
  <c r="G943" i="98"/>
  <c r="G944" i="98"/>
  <c r="G945" i="98"/>
  <c r="G946" i="98"/>
  <c r="G947" i="98"/>
  <c r="G948" i="98"/>
  <c r="G949" i="98"/>
  <c r="G950" i="98"/>
  <c r="G951" i="98"/>
  <c r="G952" i="98"/>
  <c r="G953" i="98"/>
  <c r="G954" i="98"/>
  <c r="G955" i="98"/>
  <c r="G956" i="98"/>
  <c r="G957" i="98"/>
  <c r="G958" i="98"/>
  <c r="G959" i="98"/>
  <c r="G960" i="98"/>
  <c r="G961" i="98"/>
  <c r="G962" i="98"/>
  <c r="G963" i="98"/>
  <c r="G964" i="98"/>
  <c r="G965" i="98"/>
  <c r="G966" i="98"/>
  <c r="G967" i="98"/>
  <c r="G968" i="98"/>
  <c r="G969" i="98"/>
  <c r="G970" i="98"/>
  <c r="G971" i="98"/>
  <c r="G972" i="98"/>
  <c r="G973" i="98"/>
  <c r="G974" i="98"/>
  <c r="G975" i="98"/>
  <c r="G976" i="98"/>
  <c r="G977" i="98"/>
  <c r="G978" i="98"/>
  <c r="G979" i="98"/>
  <c r="G980" i="98"/>
  <c r="G981" i="98"/>
  <c r="G982" i="98"/>
  <c r="G983" i="98"/>
  <c r="G984" i="98"/>
  <c r="G985" i="98"/>
  <c r="G986" i="98"/>
  <c r="G987" i="98"/>
  <c r="G988" i="98"/>
  <c r="G989" i="98"/>
  <c r="G990" i="98"/>
  <c r="G991" i="98"/>
  <c r="G992" i="98"/>
  <c r="G993" i="98"/>
  <c r="G994" i="98"/>
  <c r="G995" i="98"/>
  <c r="G996" i="98"/>
  <c r="G997" i="98"/>
  <c r="G998" i="98"/>
  <c r="G999" i="98"/>
  <c r="G1000" i="98"/>
  <c r="G1001" i="98"/>
  <c r="G1002" i="98"/>
  <c r="G1003" i="98"/>
  <c r="G1004" i="98"/>
  <c r="G1005" i="98"/>
  <c r="G1006" i="98"/>
  <c r="G1007" i="98"/>
  <c r="G1008" i="98"/>
  <c r="F447" i="98"/>
  <c r="F448" i="98"/>
  <c r="F449" i="98"/>
  <c r="F450" i="98"/>
  <c r="F451" i="98"/>
  <c r="F452" i="98"/>
  <c r="F453" i="98"/>
  <c r="F454" i="98"/>
  <c r="F455" i="98"/>
  <c r="F456" i="98"/>
  <c r="F457" i="98"/>
  <c r="F458" i="98"/>
  <c r="F459" i="98"/>
  <c r="F460" i="98"/>
  <c r="F461" i="98"/>
  <c r="F462" i="98"/>
  <c r="F463" i="98"/>
  <c r="F464" i="98"/>
  <c r="F465" i="98"/>
  <c r="F466" i="98"/>
  <c r="F467" i="98"/>
  <c r="F468" i="98"/>
  <c r="F469" i="98"/>
  <c r="F470" i="98"/>
  <c r="F471" i="98"/>
  <c r="F472" i="98"/>
  <c r="F473" i="98"/>
  <c r="F474" i="98"/>
  <c r="F475" i="98"/>
  <c r="F476" i="98"/>
  <c r="F477" i="98"/>
  <c r="F478" i="98"/>
  <c r="F479" i="98"/>
  <c r="F480" i="98"/>
  <c r="F481" i="98"/>
  <c r="F482" i="98"/>
  <c r="F483" i="98"/>
  <c r="F484" i="98"/>
  <c r="F485" i="98"/>
  <c r="F486" i="98"/>
  <c r="F487" i="98"/>
  <c r="F488" i="98"/>
  <c r="F489" i="98"/>
  <c r="F490" i="98"/>
  <c r="F491" i="98"/>
  <c r="F492" i="98"/>
  <c r="F493" i="98"/>
  <c r="F494" i="98"/>
  <c r="F495" i="98"/>
  <c r="F496" i="98"/>
  <c r="F497" i="98"/>
  <c r="F498" i="98"/>
  <c r="F499" i="98"/>
  <c r="F500" i="98"/>
  <c r="F501" i="98"/>
  <c r="F502" i="98"/>
  <c r="F503" i="98"/>
  <c r="F504" i="98"/>
  <c r="F505" i="98"/>
  <c r="F506" i="98"/>
  <c r="F507" i="98"/>
  <c r="F508" i="98"/>
  <c r="F509" i="98"/>
  <c r="F510" i="98"/>
  <c r="F511" i="98"/>
  <c r="F512" i="98"/>
  <c r="F513" i="98"/>
  <c r="F514" i="98"/>
  <c r="F515" i="98"/>
  <c r="F516" i="98"/>
  <c r="F517" i="98"/>
  <c r="F518" i="98"/>
  <c r="F519" i="98"/>
  <c r="F520" i="98"/>
  <c r="F521" i="98"/>
  <c r="F522" i="98"/>
  <c r="F523" i="98"/>
  <c r="F524" i="98"/>
  <c r="F525" i="98"/>
  <c r="F526" i="98"/>
  <c r="F527" i="98"/>
  <c r="F528" i="98"/>
  <c r="F529" i="98"/>
  <c r="F530" i="98"/>
  <c r="F531" i="98"/>
  <c r="F532" i="98"/>
  <c r="F533" i="98"/>
  <c r="F534" i="98"/>
  <c r="F535" i="98"/>
  <c r="F536" i="98"/>
  <c r="F537" i="98"/>
  <c r="F538" i="98"/>
  <c r="F539" i="98"/>
  <c r="F540" i="98"/>
  <c r="F541" i="98"/>
  <c r="F542" i="98"/>
  <c r="F543" i="98"/>
  <c r="F544" i="98"/>
  <c r="F545" i="98"/>
  <c r="F546" i="98"/>
  <c r="F547" i="98"/>
  <c r="F548" i="98"/>
  <c r="F549" i="98"/>
  <c r="F550" i="98"/>
  <c r="F551" i="98"/>
  <c r="F552" i="98"/>
  <c r="F553" i="98"/>
  <c r="F554" i="98"/>
  <c r="F555" i="98"/>
  <c r="F556" i="98"/>
  <c r="F557" i="98"/>
  <c r="F558" i="98"/>
  <c r="F559" i="98"/>
  <c r="F560" i="98"/>
  <c r="F561" i="98"/>
  <c r="F562" i="98"/>
  <c r="F563" i="98"/>
  <c r="F564" i="98"/>
  <c r="F565" i="98"/>
  <c r="F566" i="98"/>
  <c r="F567" i="98"/>
  <c r="F568" i="98"/>
  <c r="F569" i="98"/>
  <c r="F570" i="98"/>
  <c r="F571" i="98"/>
  <c r="F572" i="98"/>
  <c r="F573" i="98"/>
  <c r="F574" i="98"/>
  <c r="F575" i="98"/>
  <c r="F576" i="98"/>
  <c r="F577" i="98"/>
  <c r="F578" i="98"/>
  <c r="F579" i="98"/>
  <c r="F580" i="98"/>
  <c r="F581" i="98"/>
  <c r="F582" i="98"/>
  <c r="F583" i="98"/>
  <c r="F584" i="98"/>
  <c r="F585" i="98"/>
  <c r="F586" i="98"/>
  <c r="F587" i="98"/>
  <c r="F588" i="98"/>
  <c r="F589" i="98"/>
  <c r="F590" i="98"/>
  <c r="F591" i="98"/>
  <c r="F592" i="98"/>
  <c r="F593" i="98"/>
  <c r="F594" i="98"/>
  <c r="F595" i="98"/>
  <c r="F596" i="98"/>
  <c r="F597" i="98"/>
  <c r="F598" i="98"/>
  <c r="F599" i="98"/>
  <c r="F600" i="98"/>
  <c r="F601" i="98"/>
  <c r="F602" i="98"/>
  <c r="F603" i="98"/>
  <c r="F604" i="98"/>
  <c r="F605" i="98"/>
  <c r="F606" i="98"/>
  <c r="F607" i="98"/>
  <c r="F608" i="98"/>
  <c r="F609" i="98"/>
  <c r="F610" i="98"/>
  <c r="F611" i="98"/>
  <c r="F612" i="98"/>
  <c r="F613" i="98"/>
  <c r="F614" i="98"/>
  <c r="F615" i="98"/>
  <c r="F616" i="98"/>
  <c r="F617" i="98"/>
  <c r="F618" i="98"/>
  <c r="F619" i="98"/>
  <c r="F620" i="98"/>
  <c r="F621" i="98"/>
  <c r="F622" i="98"/>
  <c r="F623" i="98"/>
  <c r="F624" i="98"/>
  <c r="F625" i="98"/>
  <c r="F626" i="98"/>
  <c r="F627" i="98"/>
  <c r="F628" i="98"/>
  <c r="F629" i="98"/>
  <c r="F630" i="98"/>
  <c r="F631" i="98"/>
  <c r="F632" i="98"/>
  <c r="F633" i="98"/>
  <c r="F634" i="98"/>
  <c r="F635" i="98"/>
  <c r="F636" i="98"/>
  <c r="F637" i="98"/>
  <c r="F638" i="98"/>
  <c r="F639" i="98"/>
  <c r="F640" i="98"/>
  <c r="F641" i="98"/>
  <c r="F642" i="98"/>
  <c r="F643" i="98"/>
  <c r="F644" i="98"/>
  <c r="F645" i="98"/>
  <c r="F646" i="98"/>
  <c r="F647" i="98"/>
  <c r="F648" i="98"/>
  <c r="F649" i="98"/>
  <c r="F650" i="98"/>
  <c r="F651" i="98"/>
  <c r="F652" i="98"/>
  <c r="F653" i="98"/>
  <c r="F654" i="98"/>
  <c r="F655" i="98"/>
  <c r="F656" i="98"/>
  <c r="F657" i="98"/>
  <c r="F658" i="98"/>
  <c r="F659" i="98"/>
  <c r="F660" i="98"/>
  <c r="F661" i="98"/>
  <c r="F662" i="98"/>
  <c r="F663" i="98"/>
  <c r="F664" i="98"/>
  <c r="F665" i="98"/>
  <c r="F666" i="98"/>
  <c r="F667" i="98"/>
  <c r="F668" i="98"/>
  <c r="F669" i="98"/>
  <c r="F670" i="98"/>
  <c r="F671" i="98"/>
  <c r="F672" i="98"/>
  <c r="F673" i="98"/>
  <c r="F674" i="98"/>
  <c r="F675" i="98"/>
  <c r="F676" i="98"/>
  <c r="F677" i="98"/>
  <c r="F678" i="98"/>
  <c r="F679" i="98"/>
  <c r="F680" i="98"/>
  <c r="F681" i="98"/>
  <c r="F682" i="98"/>
  <c r="F683" i="98"/>
  <c r="F684" i="98"/>
  <c r="F685" i="98"/>
  <c r="F686" i="98"/>
  <c r="F687" i="98"/>
  <c r="F688" i="98"/>
  <c r="F689" i="98"/>
  <c r="F690" i="98"/>
  <c r="F691" i="98"/>
  <c r="F692" i="98"/>
  <c r="F693" i="98"/>
  <c r="F694" i="98"/>
  <c r="F695" i="98"/>
  <c r="F696" i="98"/>
  <c r="F697" i="98"/>
  <c r="F698" i="98"/>
  <c r="F699" i="98"/>
  <c r="F700" i="98"/>
  <c r="F701" i="98"/>
  <c r="F702" i="98"/>
  <c r="F703" i="98"/>
  <c r="F704" i="98"/>
  <c r="F705" i="98"/>
  <c r="F706" i="98"/>
  <c r="F707" i="98"/>
  <c r="F708" i="98"/>
  <c r="F709" i="98"/>
  <c r="F710" i="98"/>
  <c r="F711" i="98"/>
  <c r="F712" i="98"/>
  <c r="F713" i="98"/>
  <c r="F714" i="98"/>
  <c r="F715" i="98"/>
  <c r="F716" i="98"/>
  <c r="F717" i="98"/>
  <c r="F718" i="98"/>
  <c r="F719" i="98"/>
  <c r="F720" i="98"/>
  <c r="F721" i="98"/>
  <c r="F722" i="98"/>
  <c r="F723" i="98"/>
  <c r="F724" i="98"/>
  <c r="F725" i="98"/>
  <c r="F726" i="98"/>
  <c r="F727" i="98"/>
  <c r="F728" i="98"/>
  <c r="F729" i="98"/>
  <c r="F730" i="98"/>
  <c r="F731" i="98"/>
  <c r="F732" i="98"/>
  <c r="F733" i="98"/>
  <c r="F734" i="98"/>
  <c r="F735" i="98"/>
  <c r="F736" i="98"/>
  <c r="F737" i="98"/>
  <c r="F738" i="98"/>
  <c r="F739" i="98"/>
  <c r="F740" i="98"/>
  <c r="F741" i="98"/>
  <c r="F742" i="98"/>
  <c r="F743" i="98"/>
  <c r="F744" i="98"/>
  <c r="F745" i="98"/>
  <c r="F746" i="98"/>
  <c r="F747" i="98"/>
  <c r="F748" i="98"/>
  <c r="F749" i="98"/>
  <c r="F750" i="98"/>
  <c r="F751" i="98"/>
  <c r="F752" i="98"/>
  <c r="F753" i="98"/>
  <c r="F754" i="98"/>
  <c r="F755" i="98"/>
  <c r="F756" i="98"/>
  <c r="F757" i="98"/>
  <c r="F758" i="98"/>
  <c r="F759" i="98"/>
  <c r="F760" i="98"/>
  <c r="F761" i="98"/>
  <c r="F762" i="98"/>
  <c r="F763" i="98"/>
  <c r="F764" i="98"/>
  <c r="F765" i="98"/>
  <c r="F766" i="98"/>
  <c r="F767" i="98"/>
  <c r="F768" i="98"/>
  <c r="F769" i="98"/>
  <c r="F770" i="98"/>
  <c r="F771" i="98"/>
  <c r="F772" i="98"/>
  <c r="F773" i="98"/>
  <c r="F774" i="98"/>
  <c r="F775" i="98"/>
  <c r="F776" i="98"/>
  <c r="F777" i="98"/>
  <c r="F778" i="98"/>
  <c r="F779" i="98"/>
  <c r="F780" i="98"/>
  <c r="F781" i="98"/>
  <c r="F782" i="98"/>
  <c r="F783" i="98"/>
  <c r="F784" i="98"/>
  <c r="F785" i="98"/>
  <c r="F786" i="98"/>
  <c r="F787" i="98"/>
  <c r="F788" i="98"/>
  <c r="F789" i="98"/>
  <c r="F790" i="98"/>
  <c r="F791" i="98"/>
  <c r="F792" i="98"/>
  <c r="F793" i="98"/>
  <c r="F794" i="98"/>
  <c r="F795" i="98"/>
  <c r="F796" i="98"/>
  <c r="F797" i="98"/>
  <c r="F798" i="98"/>
  <c r="F799" i="98"/>
  <c r="F800" i="98"/>
  <c r="F801" i="98"/>
  <c r="F802" i="98"/>
  <c r="F803" i="98"/>
  <c r="F804" i="98"/>
  <c r="F805" i="98"/>
  <c r="F806" i="98"/>
  <c r="F807" i="98"/>
  <c r="F808" i="98"/>
  <c r="F809" i="98"/>
  <c r="F810" i="98"/>
  <c r="F811" i="98"/>
  <c r="F812" i="98"/>
  <c r="F813" i="98"/>
  <c r="F814" i="98"/>
  <c r="F815" i="98"/>
  <c r="F816" i="98"/>
  <c r="F817" i="98"/>
  <c r="F818" i="98"/>
  <c r="F819" i="98"/>
  <c r="F820" i="98"/>
  <c r="F821" i="98"/>
  <c r="F822" i="98"/>
  <c r="F823" i="98"/>
  <c r="F824" i="98"/>
  <c r="F825" i="98"/>
  <c r="F826" i="98"/>
  <c r="F827" i="98"/>
  <c r="F828" i="98"/>
  <c r="F829" i="98"/>
  <c r="F830" i="98"/>
  <c r="F831" i="98"/>
  <c r="F832" i="98"/>
  <c r="F833" i="98"/>
  <c r="F834" i="98"/>
  <c r="F835" i="98"/>
  <c r="F836" i="98"/>
  <c r="F837" i="98"/>
  <c r="F838" i="98"/>
  <c r="F839" i="98"/>
  <c r="F840" i="98"/>
  <c r="F841" i="98"/>
  <c r="F842" i="98"/>
  <c r="F843" i="98"/>
  <c r="F844" i="98"/>
  <c r="F845" i="98"/>
  <c r="F846" i="98"/>
  <c r="F847" i="98"/>
  <c r="F848" i="98"/>
  <c r="F849" i="98"/>
  <c r="F850" i="98"/>
  <c r="F851" i="98"/>
  <c r="F852" i="98"/>
  <c r="F853" i="98"/>
  <c r="F854" i="98"/>
  <c r="F855" i="98"/>
  <c r="F856" i="98"/>
  <c r="F857" i="98"/>
  <c r="F858" i="98"/>
  <c r="F859" i="98"/>
  <c r="F860" i="98"/>
  <c r="F861" i="98"/>
  <c r="F862" i="98"/>
  <c r="F863" i="98"/>
  <c r="F864" i="98"/>
  <c r="F865" i="98"/>
  <c r="F866" i="98"/>
  <c r="F867" i="98"/>
  <c r="F868" i="98"/>
  <c r="F869" i="98"/>
  <c r="F870" i="98"/>
  <c r="F871" i="98"/>
  <c r="F872" i="98"/>
  <c r="F873" i="98"/>
  <c r="F874" i="98"/>
  <c r="F875" i="98"/>
  <c r="F876" i="98"/>
  <c r="F877" i="98"/>
  <c r="F878" i="98"/>
  <c r="F879" i="98"/>
  <c r="F880" i="98"/>
  <c r="F881" i="98"/>
  <c r="F882" i="98"/>
  <c r="F883" i="98"/>
  <c r="F884" i="98"/>
  <c r="F885" i="98"/>
  <c r="F886" i="98"/>
  <c r="F887" i="98"/>
  <c r="F888" i="98"/>
  <c r="F889" i="98"/>
  <c r="F890" i="98"/>
  <c r="F891" i="98"/>
  <c r="F892" i="98"/>
  <c r="F893" i="98"/>
  <c r="F894" i="98"/>
  <c r="F895" i="98"/>
  <c r="F896" i="98"/>
  <c r="F897" i="98"/>
  <c r="F898" i="98"/>
  <c r="F899" i="98"/>
  <c r="F900" i="98"/>
  <c r="F901" i="98"/>
  <c r="F902" i="98"/>
  <c r="F903" i="98"/>
  <c r="F904" i="98"/>
  <c r="F905" i="98"/>
  <c r="F906" i="98"/>
  <c r="F907" i="98"/>
  <c r="F908" i="98"/>
  <c r="F909" i="98"/>
  <c r="F910" i="98"/>
  <c r="F911" i="98"/>
  <c r="F912" i="98"/>
  <c r="F913" i="98"/>
  <c r="F914" i="98"/>
  <c r="F915" i="98"/>
  <c r="F916" i="98"/>
  <c r="F917" i="98"/>
  <c r="F918" i="98"/>
  <c r="F919" i="98"/>
  <c r="F920" i="98"/>
  <c r="F921" i="98"/>
  <c r="F922" i="98"/>
  <c r="F923" i="98"/>
  <c r="F924" i="98"/>
  <c r="F925" i="98"/>
  <c r="F926" i="98"/>
  <c r="F927" i="98"/>
  <c r="F928" i="98"/>
  <c r="F929" i="98"/>
  <c r="F930" i="98"/>
  <c r="F931" i="98"/>
  <c r="F932" i="98"/>
  <c r="F933" i="98"/>
  <c r="F934" i="98"/>
  <c r="F935" i="98"/>
  <c r="F936" i="98"/>
  <c r="F937" i="98"/>
  <c r="F938" i="98"/>
  <c r="F939" i="98"/>
  <c r="F940" i="98"/>
  <c r="F941" i="98"/>
  <c r="F942" i="98"/>
  <c r="F943" i="98"/>
  <c r="F944" i="98"/>
  <c r="F945" i="98"/>
  <c r="F946" i="98"/>
  <c r="F947" i="98"/>
  <c r="F948" i="98"/>
  <c r="F949" i="98"/>
  <c r="F950" i="98"/>
  <c r="F951" i="98"/>
  <c r="F952" i="98"/>
  <c r="F953" i="98"/>
  <c r="F954" i="98"/>
  <c r="F955" i="98"/>
  <c r="F956" i="98"/>
  <c r="F957" i="98"/>
  <c r="F958" i="98"/>
  <c r="F959" i="98"/>
  <c r="F960" i="98"/>
  <c r="F961" i="98"/>
  <c r="F962" i="98"/>
  <c r="F963" i="98"/>
  <c r="F964" i="98"/>
  <c r="F965" i="98"/>
  <c r="F966" i="98"/>
  <c r="F967" i="98"/>
  <c r="F968" i="98"/>
  <c r="F969" i="98"/>
  <c r="F970" i="98"/>
  <c r="F971" i="98"/>
  <c r="F972" i="98"/>
  <c r="F973" i="98"/>
  <c r="F974" i="98"/>
  <c r="F975" i="98"/>
  <c r="F976" i="98"/>
  <c r="F977" i="98"/>
  <c r="F978" i="98"/>
  <c r="F979" i="98"/>
  <c r="F980" i="98"/>
  <c r="F981" i="98"/>
  <c r="F982" i="98"/>
  <c r="F983" i="98"/>
  <c r="F984" i="98"/>
  <c r="F985" i="98"/>
  <c r="F986" i="98"/>
  <c r="F987" i="98"/>
  <c r="F988" i="98"/>
  <c r="F989" i="98"/>
  <c r="F990" i="98"/>
  <c r="F991" i="98"/>
  <c r="F992" i="98"/>
  <c r="F993" i="98"/>
  <c r="F994" i="98"/>
  <c r="F995" i="98"/>
  <c r="F996" i="98"/>
  <c r="F997" i="98"/>
  <c r="F998" i="98"/>
  <c r="F999" i="98"/>
  <c r="F1000" i="98"/>
  <c r="F1001" i="98"/>
  <c r="F1002" i="98"/>
  <c r="F1003" i="98"/>
  <c r="F1004" i="98"/>
  <c r="F1005" i="98"/>
  <c r="F1006" i="98"/>
  <c r="F1007" i="98"/>
  <c r="F1008" i="98"/>
  <c r="H34" i="54" l="1"/>
  <c r="G3" i="98" l="1"/>
  <c r="G4" i="98"/>
  <c r="G5" i="98"/>
  <c r="G6" i="98"/>
  <c r="G7" i="98"/>
  <c r="G8" i="98"/>
  <c r="G9" i="98"/>
  <c r="G10" i="98"/>
  <c r="G11" i="98"/>
  <c r="G12" i="98"/>
  <c r="G13" i="98"/>
  <c r="G14" i="98"/>
  <c r="G15" i="98"/>
  <c r="G16" i="98"/>
  <c r="G17" i="98"/>
  <c r="G18" i="98"/>
  <c r="G19" i="98"/>
  <c r="G20" i="98"/>
  <c r="G21" i="98"/>
  <c r="G22" i="98"/>
  <c r="G23" i="98"/>
  <c r="G24" i="98"/>
  <c r="G25" i="98"/>
  <c r="G26" i="98"/>
  <c r="G27" i="98"/>
  <c r="G28" i="98"/>
  <c r="G29" i="98"/>
  <c r="G30" i="98"/>
  <c r="G31" i="98"/>
  <c r="G32" i="98"/>
  <c r="G33" i="98"/>
  <c r="G34" i="98"/>
  <c r="G35" i="98"/>
  <c r="G36" i="98"/>
  <c r="G37" i="98"/>
  <c r="G38" i="98"/>
  <c r="G39" i="98"/>
  <c r="G40" i="98"/>
  <c r="G41" i="98"/>
  <c r="G42" i="98"/>
  <c r="G43" i="98"/>
  <c r="G44" i="98"/>
  <c r="G45" i="98"/>
  <c r="G46" i="98"/>
  <c r="G47" i="98"/>
  <c r="G48" i="98"/>
  <c r="G49" i="98"/>
  <c r="G50" i="98"/>
  <c r="G51" i="98"/>
  <c r="G52" i="98"/>
  <c r="G53" i="98"/>
  <c r="G54" i="98"/>
  <c r="G55" i="98"/>
  <c r="G56" i="98"/>
  <c r="G57" i="98"/>
  <c r="G58" i="98"/>
  <c r="G59" i="98"/>
  <c r="G60" i="98"/>
  <c r="G61" i="98"/>
  <c r="G62" i="98"/>
  <c r="G63" i="98"/>
  <c r="G64" i="98"/>
  <c r="G65" i="98"/>
  <c r="G66" i="98"/>
  <c r="G67" i="98"/>
  <c r="G68" i="98"/>
  <c r="G69" i="98"/>
  <c r="G70" i="98"/>
  <c r="G71" i="98"/>
  <c r="G72" i="98"/>
  <c r="G73" i="98"/>
  <c r="G74" i="98"/>
  <c r="G75" i="98"/>
  <c r="G76" i="98"/>
  <c r="G77" i="98"/>
  <c r="G78" i="98"/>
  <c r="G79" i="98"/>
  <c r="G80" i="98"/>
  <c r="G81" i="98"/>
  <c r="G82" i="98"/>
  <c r="G83" i="98"/>
  <c r="G84" i="98"/>
  <c r="G85" i="98"/>
  <c r="G86" i="98"/>
  <c r="G87" i="98"/>
  <c r="G88" i="98"/>
  <c r="G89" i="98"/>
  <c r="G90" i="98"/>
  <c r="G91" i="98"/>
  <c r="G92" i="98"/>
  <c r="G93" i="98"/>
  <c r="G94" i="98"/>
  <c r="G95" i="98"/>
  <c r="G96" i="98"/>
  <c r="G97" i="98"/>
  <c r="G98" i="98"/>
  <c r="G99" i="98"/>
  <c r="G100" i="98"/>
  <c r="G101" i="98"/>
  <c r="G102" i="98"/>
  <c r="G103" i="98"/>
  <c r="G104" i="98"/>
  <c r="G105" i="98"/>
  <c r="G106" i="98"/>
  <c r="G107" i="98"/>
  <c r="G108" i="98"/>
  <c r="G109" i="98"/>
  <c r="G110" i="98"/>
  <c r="G111" i="98"/>
  <c r="G112" i="98"/>
  <c r="G113" i="98"/>
  <c r="G114" i="98"/>
  <c r="G115" i="98"/>
  <c r="G116" i="98"/>
  <c r="G117" i="98"/>
  <c r="G118" i="98"/>
  <c r="G119" i="98"/>
  <c r="G120" i="98"/>
  <c r="G121" i="98"/>
  <c r="G122" i="98"/>
  <c r="G123" i="98"/>
  <c r="G124" i="98"/>
  <c r="G125" i="98"/>
  <c r="G126" i="98"/>
  <c r="G127" i="98"/>
  <c r="G128" i="98"/>
  <c r="G129" i="98"/>
  <c r="G130" i="98"/>
  <c r="G131" i="98"/>
  <c r="G132" i="98"/>
  <c r="G133" i="98"/>
  <c r="G134" i="98"/>
  <c r="G135" i="98"/>
  <c r="G136" i="98"/>
  <c r="G137" i="98"/>
  <c r="G138" i="98"/>
  <c r="G139" i="98"/>
  <c r="G140" i="98"/>
  <c r="G141" i="98"/>
  <c r="G142" i="98"/>
  <c r="G143" i="98"/>
  <c r="G144" i="98"/>
  <c r="G145" i="98"/>
  <c r="G146" i="98"/>
  <c r="G147" i="98"/>
  <c r="G148" i="98"/>
  <c r="G149" i="98"/>
  <c r="G150" i="98"/>
  <c r="G151" i="98"/>
  <c r="G152" i="98"/>
  <c r="G153" i="98"/>
  <c r="G154" i="98"/>
  <c r="G155" i="98"/>
  <c r="G156" i="98"/>
  <c r="G157" i="98"/>
  <c r="G158" i="98"/>
  <c r="G159" i="98"/>
  <c r="G160" i="98"/>
  <c r="G161" i="98"/>
  <c r="G162" i="98"/>
  <c r="G163" i="98"/>
  <c r="G164" i="98"/>
  <c r="G165" i="98"/>
  <c r="G166" i="98"/>
  <c r="G167" i="98"/>
  <c r="G168" i="98"/>
  <c r="G169" i="98"/>
  <c r="G170" i="98"/>
  <c r="G171" i="98"/>
  <c r="G172" i="98"/>
  <c r="G173" i="98"/>
  <c r="G174" i="98"/>
  <c r="G175" i="98"/>
  <c r="G176" i="98"/>
  <c r="G177" i="98"/>
  <c r="G178" i="98"/>
  <c r="G179" i="98"/>
  <c r="G180" i="98"/>
  <c r="G181" i="98"/>
  <c r="G182" i="98"/>
  <c r="G183" i="98"/>
  <c r="G184" i="98"/>
  <c r="G185" i="98"/>
  <c r="G186" i="98"/>
  <c r="G187" i="98"/>
  <c r="G188" i="98"/>
  <c r="G189" i="98"/>
  <c r="G190" i="98"/>
  <c r="G191" i="98"/>
  <c r="G192" i="98"/>
  <c r="G193" i="98"/>
  <c r="G194" i="98"/>
  <c r="G195" i="98"/>
  <c r="G196" i="98"/>
  <c r="G197" i="98"/>
  <c r="G198" i="98"/>
  <c r="G199" i="98"/>
  <c r="G200" i="98"/>
  <c r="G201" i="98"/>
  <c r="G202" i="98"/>
  <c r="G203" i="98"/>
  <c r="G204" i="98"/>
  <c r="G205" i="98"/>
  <c r="G206" i="98"/>
  <c r="G207" i="98"/>
  <c r="G208" i="98"/>
  <c r="G209" i="98"/>
  <c r="G210" i="98"/>
  <c r="G211" i="98"/>
  <c r="G212" i="98"/>
  <c r="G213" i="98"/>
  <c r="G214" i="98"/>
  <c r="G215" i="98"/>
  <c r="G216" i="98"/>
  <c r="G217" i="98"/>
  <c r="G218" i="98"/>
  <c r="G219" i="98"/>
  <c r="G220" i="98"/>
  <c r="G221" i="98"/>
  <c r="G222" i="98"/>
  <c r="G223" i="98"/>
  <c r="G224" i="98"/>
  <c r="G225" i="98"/>
  <c r="G226" i="98"/>
  <c r="G227" i="98"/>
  <c r="G228" i="98"/>
  <c r="G229" i="98"/>
  <c r="G230" i="98"/>
  <c r="G231" i="98"/>
  <c r="G232" i="98"/>
  <c r="G233" i="98"/>
  <c r="G234" i="98"/>
  <c r="G235" i="98"/>
  <c r="G236" i="98"/>
  <c r="G237" i="98"/>
  <c r="G238" i="98"/>
  <c r="G239" i="98"/>
  <c r="G240" i="98"/>
  <c r="G241" i="98"/>
  <c r="G242" i="98"/>
  <c r="G243" i="98"/>
  <c r="G244" i="98"/>
  <c r="G245" i="98"/>
  <c r="G246" i="98"/>
  <c r="G247" i="98"/>
  <c r="G248" i="98"/>
  <c r="G249" i="98"/>
  <c r="G250" i="98"/>
  <c r="G251" i="98"/>
  <c r="G252" i="98"/>
  <c r="G253" i="98"/>
  <c r="G254" i="98"/>
  <c r="G255" i="98"/>
  <c r="G256" i="98"/>
  <c r="G257" i="98"/>
  <c r="G258" i="98"/>
  <c r="G259" i="98"/>
  <c r="G260" i="98"/>
  <c r="G261" i="98"/>
  <c r="G262" i="98"/>
  <c r="G263" i="98"/>
  <c r="G264" i="98"/>
  <c r="G265" i="98"/>
  <c r="G266" i="98"/>
  <c r="G267" i="98"/>
  <c r="G268" i="98"/>
  <c r="G269" i="98"/>
  <c r="G270" i="98"/>
  <c r="G271" i="98"/>
  <c r="G272" i="98"/>
  <c r="G273" i="98"/>
  <c r="G274" i="98"/>
  <c r="G275" i="98"/>
  <c r="G276" i="98"/>
  <c r="G277" i="98"/>
  <c r="G278" i="98"/>
  <c r="G279" i="98"/>
  <c r="G280" i="98"/>
  <c r="G281" i="98"/>
  <c r="G282" i="98"/>
  <c r="G283" i="98"/>
  <c r="G284" i="98"/>
  <c r="G285" i="98"/>
  <c r="G286" i="98"/>
  <c r="G287" i="98"/>
  <c r="G288" i="98"/>
  <c r="G289" i="98"/>
  <c r="G290" i="98"/>
  <c r="G291" i="98"/>
  <c r="G292" i="98"/>
  <c r="G293" i="98"/>
  <c r="G294" i="98"/>
  <c r="G295" i="98"/>
  <c r="G296" i="98"/>
  <c r="G297" i="98"/>
  <c r="G298" i="98"/>
  <c r="G299" i="98"/>
  <c r="G300" i="98"/>
  <c r="G301" i="98"/>
  <c r="G302" i="98"/>
  <c r="G303" i="98"/>
  <c r="G304" i="98"/>
  <c r="G305" i="98"/>
  <c r="G306" i="98"/>
  <c r="G307" i="98"/>
  <c r="G308" i="98"/>
  <c r="G309" i="98"/>
  <c r="G310" i="98"/>
  <c r="G311" i="98"/>
  <c r="G312" i="98"/>
  <c r="G313" i="98"/>
  <c r="G314" i="98"/>
  <c r="G315" i="98"/>
  <c r="G316" i="98"/>
  <c r="G317" i="98"/>
  <c r="G318" i="98"/>
  <c r="G319" i="98"/>
  <c r="G320" i="98"/>
  <c r="G321" i="98"/>
  <c r="G322" i="98"/>
  <c r="G323" i="98"/>
  <c r="G324" i="98"/>
  <c r="G325" i="98"/>
  <c r="G326" i="98"/>
  <c r="G327" i="98"/>
  <c r="G328" i="98"/>
  <c r="G329" i="98"/>
  <c r="G330" i="98"/>
  <c r="G331" i="98"/>
  <c r="G332" i="98"/>
  <c r="G333" i="98"/>
  <c r="G334" i="98"/>
  <c r="G335" i="98"/>
  <c r="G336" i="98"/>
  <c r="G337" i="98"/>
  <c r="G338" i="98"/>
  <c r="G339" i="98"/>
  <c r="G340" i="98"/>
  <c r="G341" i="98"/>
  <c r="G342" i="98"/>
  <c r="G343" i="98"/>
  <c r="G344" i="98"/>
  <c r="G345" i="98"/>
  <c r="G346" i="98"/>
  <c r="G347" i="98"/>
  <c r="G348" i="98"/>
  <c r="G349" i="98"/>
  <c r="G350" i="98"/>
  <c r="G351" i="98"/>
  <c r="G352" i="98"/>
  <c r="G353" i="98"/>
  <c r="G354" i="98"/>
  <c r="G355" i="98"/>
  <c r="G356" i="98"/>
  <c r="G357" i="98"/>
  <c r="G358" i="98"/>
  <c r="G359" i="98"/>
  <c r="G360" i="98"/>
  <c r="G361" i="98"/>
  <c r="G362" i="98"/>
  <c r="G363" i="98"/>
  <c r="G364" i="98"/>
  <c r="G365" i="98"/>
  <c r="G366" i="98"/>
  <c r="G367" i="98"/>
  <c r="G368" i="98"/>
  <c r="G369" i="98"/>
  <c r="G370" i="98"/>
  <c r="G371" i="98"/>
  <c r="G372" i="98"/>
  <c r="G373" i="98"/>
  <c r="G374" i="98"/>
  <c r="G375" i="98"/>
  <c r="G376" i="98"/>
  <c r="G377" i="98"/>
  <c r="G378" i="98"/>
  <c r="G379" i="98"/>
  <c r="G380" i="98"/>
  <c r="G381" i="98"/>
  <c r="G382" i="98"/>
  <c r="G383" i="98"/>
  <c r="G384" i="98"/>
  <c r="G385" i="98"/>
  <c r="G386" i="98"/>
  <c r="G387" i="98"/>
  <c r="G388" i="98"/>
  <c r="G389" i="98"/>
  <c r="G390" i="98"/>
  <c r="G391" i="98"/>
  <c r="G392" i="98"/>
  <c r="G393" i="98"/>
  <c r="G394" i="98"/>
  <c r="G395" i="98"/>
  <c r="G396" i="98"/>
  <c r="G397" i="98"/>
  <c r="G398" i="98"/>
  <c r="G399" i="98"/>
  <c r="G400" i="98"/>
  <c r="G401" i="98"/>
  <c r="G402" i="98"/>
  <c r="G403" i="98"/>
  <c r="G404" i="98"/>
  <c r="G405" i="98"/>
  <c r="G406" i="98"/>
  <c r="G407" i="98"/>
  <c r="G408" i="98"/>
  <c r="G409" i="98"/>
  <c r="G410" i="98"/>
  <c r="G411" i="98"/>
  <c r="G412" i="98"/>
  <c r="G413" i="98"/>
  <c r="G414" i="98"/>
  <c r="G415" i="98"/>
  <c r="G416" i="98"/>
  <c r="G417" i="98"/>
  <c r="G418" i="98"/>
  <c r="G419" i="98"/>
  <c r="G420" i="98"/>
  <c r="G421" i="98"/>
  <c r="G422" i="98"/>
  <c r="G423" i="98"/>
  <c r="G424" i="98"/>
  <c r="G425" i="98"/>
  <c r="G426" i="98"/>
  <c r="G427" i="98"/>
  <c r="G428" i="98"/>
  <c r="G429" i="98"/>
  <c r="G430" i="98"/>
  <c r="G431" i="98"/>
  <c r="G432" i="98"/>
  <c r="G433" i="98"/>
  <c r="G434" i="98"/>
  <c r="G435" i="98"/>
  <c r="G436" i="98"/>
  <c r="G437" i="98"/>
  <c r="G438" i="98"/>
  <c r="G439" i="98"/>
  <c r="G440" i="98"/>
  <c r="G441" i="98"/>
  <c r="G442" i="98"/>
  <c r="G443" i="98"/>
  <c r="G444" i="98"/>
  <c r="G445" i="98"/>
  <c r="G446" i="98"/>
  <c r="G2" i="98"/>
  <c r="F3" i="98"/>
  <c r="F4" i="98"/>
  <c r="F5" i="98"/>
  <c r="F6" i="98"/>
  <c r="F7" i="98"/>
  <c r="F8" i="98"/>
  <c r="F9" i="98"/>
  <c r="F10" i="98"/>
  <c r="F11" i="98"/>
  <c r="F12" i="98"/>
  <c r="F13" i="98"/>
  <c r="F14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F27" i="98"/>
  <c r="F28" i="98"/>
  <c r="F29" i="98"/>
  <c r="F30" i="98"/>
  <c r="F31" i="98"/>
  <c r="F32" i="98"/>
  <c r="F33" i="98"/>
  <c r="F34" i="98"/>
  <c r="F35" i="98"/>
  <c r="F36" i="98"/>
  <c r="F37" i="98"/>
  <c r="F38" i="98"/>
  <c r="F39" i="98"/>
  <c r="F40" i="98"/>
  <c r="F41" i="98"/>
  <c r="F42" i="98"/>
  <c r="F43" i="98"/>
  <c r="F44" i="98"/>
  <c r="F45" i="98"/>
  <c r="F46" i="98"/>
  <c r="F47" i="98"/>
  <c r="F48" i="98"/>
  <c r="F49" i="98"/>
  <c r="F50" i="98"/>
  <c r="F51" i="98"/>
  <c r="F52" i="98"/>
  <c r="F53" i="98"/>
  <c r="F54" i="98"/>
  <c r="F55" i="98"/>
  <c r="F56" i="98"/>
  <c r="F57" i="98"/>
  <c r="F58" i="98"/>
  <c r="F59" i="98"/>
  <c r="F60" i="98"/>
  <c r="F61" i="98"/>
  <c r="F62" i="98"/>
  <c r="F63" i="98"/>
  <c r="F64" i="98"/>
  <c r="F65" i="98"/>
  <c r="F66" i="98"/>
  <c r="F67" i="98"/>
  <c r="F68" i="98"/>
  <c r="F69" i="98"/>
  <c r="F70" i="98"/>
  <c r="F71" i="98"/>
  <c r="F72" i="98"/>
  <c r="F73" i="98"/>
  <c r="F74" i="98"/>
  <c r="F75" i="98"/>
  <c r="F76" i="98"/>
  <c r="F77" i="98"/>
  <c r="F78" i="98"/>
  <c r="F79" i="98"/>
  <c r="F80" i="98"/>
  <c r="F81" i="98"/>
  <c r="F82" i="98"/>
  <c r="F83" i="98"/>
  <c r="F84" i="98"/>
  <c r="F85" i="98"/>
  <c r="F86" i="98"/>
  <c r="F87" i="98"/>
  <c r="F88" i="98"/>
  <c r="F89" i="98"/>
  <c r="F90" i="98"/>
  <c r="F91" i="98"/>
  <c r="F92" i="98"/>
  <c r="F93" i="98"/>
  <c r="F94" i="98"/>
  <c r="F95" i="98"/>
  <c r="F96" i="98"/>
  <c r="F97" i="98"/>
  <c r="F98" i="98"/>
  <c r="F99" i="98"/>
  <c r="F100" i="98"/>
  <c r="F101" i="98"/>
  <c r="F102" i="98"/>
  <c r="F103" i="98"/>
  <c r="F104" i="98"/>
  <c r="F105" i="98"/>
  <c r="F106" i="98"/>
  <c r="F107" i="98"/>
  <c r="F108" i="98"/>
  <c r="F109" i="98"/>
  <c r="F110" i="98"/>
  <c r="F111" i="98"/>
  <c r="F112" i="98"/>
  <c r="F113" i="98"/>
  <c r="F114" i="98"/>
  <c r="F115" i="98"/>
  <c r="F116" i="98"/>
  <c r="F117" i="98"/>
  <c r="F118" i="98"/>
  <c r="F119" i="98"/>
  <c r="F120" i="98"/>
  <c r="F121" i="98"/>
  <c r="F122" i="98"/>
  <c r="F123" i="98"/>
  <c r="F124" i="98"/>
  <c r="F125" i="98"/>
  <c r="F126" i="98"/>
  <c r="F127" i="98"/>
  <c r="F128" i="98"/>
  <c r="F129" i="98"/>
  <c r="F130" i="98"/>
  <c r="F131" i="98"/>
  <c r="F132" i="98"/>
  <c r="F133" i="98"/>
  <c r="F134" i="98"/>
  <c r="F135" i="98"/>
  <c r="F136" i="98"/>
  <c r="F137" i="98"/>
  <c r="F138" i="98"/>
  <c r="F139" i="98"/>
  <c r="F140" i="98"/>
  <c r="F141" i="98"/>
  <c r="F142" i="98"/>
  <c r="F143" i="98"/>
  <c r="F144" i="98"/>
  <c r="F145" i="98"/>
  <c r="F146" i="98"/>
  <c r="F147" i="98"/>
  <c r="F148" i="98"/>
  <c r="F149" i="98"/>
  <c r="F150" i="98"/>
  <c r="F151" i="98"/>
  <c r="F152" i="98"/>
  <c r="F153" i="98"/>
  <c r="F154" i="98"/>
  <c r="F155" i="98"/>
  <c r="F156" i="98"/>
  <c r="F157" i="98"/>
  <c r="F158" i="98"/>
  <c r="F159" i="98"/>
  <c r="F160" i="98"/>
  <c r="F161" i="98"/>
  <c r="F162" i="98"/>
  <c r="F163" i="98"/>
  <c r="F164" i="98"/>
  <c r="F165" i="98"/>
  <c r="F166" i="98"/>
  <c r="F167" i="98"/>
  <c r="F168" i="98"/>
  <c r="F169" i="98"/>
  <c r="F170" i="98"/>
  <c r="F171" i="98"/>
  <c r="F172" i="98"/>
  <c r="F173" i="98"/>
  <c r="F174" i="98"/>
  <c r="F175" i="98"/>
  <c r="F176" i="98"/>
  <c r="F177" i="98"/>
  <c r="F178" i="98"/>
  <c r="F179" i="98"/>
  <c r="F180" i="98"/>
  <c r="F181" i="98"/>
  <c r="F182" i="98"/>
  <c r="F183" i="98"/>
  <c r="F184" i="98"/>
  <c r="F185" i="98"/>
  <c r="F186" i="98"/>
  <c r="F187" i="98"/>
  <c r="F188" i="98"/>
  <c r="F189" i="98"/>
  <c r="F190" i="98"/>
  <c r="F191" i="98"/>
  <c r="F192" i="98"/>
  <c r="F193" i="98"/>
  <c r="F194" i="98"/>
  <c r="F195" i="98"/>
  <c r="F196" i="98"/>
  <c r="F197" i="98"/>
  <c r="F198" i="98"/>
  <c r="F199" i="98"/>
  <c r="F200" i="98"/>
  <c r="F201" i="98"/>
  <c r="F202" i="98"/>
  <c r="F203" i="98"/>
  <c r="F204" i="98"/>
  <c r="F205" i="98"/>
  <c r="F206" i="98"/>
  <c r="F207" i="98"/>
  <c r="F208" i="98"/>
  <c r="F209" i="98"/>
  <c r="F210" i="98"/>
  <c r="F211" i="98"/>
  <c r="F212" i="98"/>
  <c r="F213" i="98"/>
  <c r="F214" i="98"/>
  <c r="F215" i="98"/>
  <c r="F216" i="98"/>
  <c r="F217" i="98"/>
  <c r="F218" i="98"/>
  <c r="F219" i="98"/>
  <c r="F220" i="98"/>
  <c r="F221" i="98"/>
  <c r="F222" i="98"/>
  <c r="F223" i="98"/>
  <c r="F224" i="98"/>
  <c r="F225" i="98"/>
  <c r="F226" i="98"/>
  <c r="F227" i="98"/>
  <c r="F228" i="98"/>
  <c r="F229" i="98"/>
  <c r="F230" i="98"/>
  <c r="F231" i="98"/>
  <c r="F232" i="98"/>
  <c r="F233" i="98"/>
  <c r="F234" i="98"/>
  <c r="F235" i="98"/>
  <c r="F236" i="98"/>
  <c r="F237" i="98"/>
  <c r="F238" i="98"/>
  <c r="F239" i="98"/>
  <c r="F240" i="98"/>
  <c r="F241" i="98"/>
  <c r="F242" i="98"/>
  <c r="F243" i="98"/>
  <c r="F244" i="98"/>
  <c r="F245" i="98"/>
  <c r="F246" i="98"/>
  <c r="F247" i="98"/>
  <c r="F248" i="98"/>
  <c r="F249" i="98"/>
  <c r="F250" i="98"/>
  <c r="F251" i="98"/>
  <c r="F252" i="98"/>
  <c r="F253" i="98"/>
  <c r="F254" i="98"/>
  <c r="F255" i="98"/>
  <c r="F256" i="98"/>
  <c r="F257" i="98"/>
  <c r="F258" i="98"/>
  <c r="F259" i="98"/>
  <c r="F260" i="98"/>
  <c r="F261" i="98"/>
  <c r="F262" i="98"/>
  <c r="F263" i="98"/>
  <c r="F264" i="98"/>
  <c r="F265" i="98"/>
  <c r="F266" i="98"/>
  <c r="F267" i="98"/>
  <c r="F268" i="98"/>
  <c r="F269" i="98"/>
  <c r="F270" i="98"/>
  <c r="F271" i="98"/>
  <c r="F272" i="98"/>
  <c r="F273" i="98"/>
  <c r="F274" i="98"/>
  <c r="F275" i="98"/>
  <c r="F276" i="98"/>
  <c r="F277" i="98"/>
  <c r="F278" i="98"/>
  <c r="F279" i="98"/>
  <c r="F280" i="98"/>
  <c r="F281" i="98"/>
  <c r="F282" i="98"/>
  <c r="F283" i="98"/>
  <c r="F284" i="98"/>
  <c r="F285" i="98"/>
  <c r="F286" i="98"/>
  <c r="F287" i="98"/>
  <c r="F288" i="98"/>
  <c r="F289" i="98"/>
  <c r="F290" i="98"/>
  <c r="F291" i="98"/>
  <c r="F292" i="98"/>
  <c r="F293" i="98"/>
  <c r="F294" i="98"/>
  <c r="F295" i="98"/>
  <c r="F296" i="98"/>
  <c r="F297" i="98"/>
  <c r="F298" i="98"/>
  <c r="F299" i="98"/>
  <c r="F300" i="98"/>
  <c r="F301" i="98"/>
  <c r="F302" i="98"/>
  <c r="F303" i="98"/>
  <c r="F304" i="98"/>
  <c r="F305" i="98"/>
  <c r="F306" i="98"/>
  <c r="F307" i="98"/>
  <c r="F308" i="98"/>
  <c r="F309" i="98"/>
  <c r="F310" i="98"/>
  <c r="F311" i="98"/>
  <c r="F312" i="98"/>
  <c r="F313" i="98"/>
  <c r="F314" i="98"/>
  <c r="F315" i="98"/>
  <c r="F316" i="98"/>
  <c r="F317" i="98"/>
  <c r="F318" i="98"/>
  <c r="F319" i="98"/>
  <c r="F320" i="98"/>
  <c r="F321" i="98"/>
  <c r="F322" i="98"/>
  <c r="F323" i="98"/>
  <c r="F324" i="98"/>
  <c r="F325" i="98"/>
  <c r="F326" i="98"/>
  <c r="F327" i="98"/>
  <c r="F328" i="98"/>
  <c r="F329" i="98"/>
  <c r="F330" i="98"/>
  <c r="F331" i="98"/>
  <c r="F332" i="98"/>
  <c r="F333" i="98"/>
  <c r="F334" i="98"/>
  <c r="F335" i="98"/>
  <c r="F336" i="98"/>
  <c r="F337" i="98"/>
  <c r="F338" i="98"/>
  <c r="F339" i="98"/>
  <c r="F340" i="98"/>
  <c r="F341" i="98"/>
  <c r="F342" i="98"/>
  <c r="F343" i="98"/>
  <c r="F344" i="98"/>
  <c r="F345" i="98"/>
  <c r="F346" i="98"/>
  <c r="F347" i="98"/>
  <c r="F348" i="98"/>
  <c r="F349" i="98"/>
  <c r="F350" i="98"/>
  <c r="F351" i="98"/>
  <c r="F352" i="98"/>
  <c r="F353" i="98"/>
  <c r="F354" i="98"/>
  <c r="F355" i="98"/>
  <c r="F356" i="98"/>
  <c r="F357" i="98"/>
  <c r="F358" i="98"/>
  <c r="F359" i="98"/>
  <c r="F360" i="98"/>
  <c r="F361" i="98"/>
  <c r="F362" i="98"/>
  <c r="F363" i="98"/>
  <c r="F364" i="98"/>
  <c r="F365" i="98"/>
  <c r="F366" i="98"/>
  <c r="F367" i="98"/>
  <c r="F368" i="98"/>
  <c r="F369" i="98"/>
  <c r="F370" i="98"/>
  <c r="F371" i="98"/>
  <c r="F372" i="98"/>
  <c r="F373" i="98"/>
  <c r="F374" i="98"/>
  <c r="F375" i="98"/>
  <c r="F376" i="98"/>
  <c r="F377" i="98"/>
  <c r="F378" i="98"/>
  <c r="F379" i="98"/>
  <c r="F380" i="98"/>
  <c r="F381" i="98"/>
  <c r="F382" i="98"/>
  <c r="F383" i="98"/>
  <c r="F384" i="98"/>
  <c r="F385" i="98"/>
  <c r="F386" i="98"/>
  <c r="F387" i="98"/>
  <c r="F388" i="98"/>
  <c r="F389" i="98"/>
  <c r="F390" i="98"/>
  <c r="F391" i="98"/>
  <c r="F392" i="98"/>
  <c r="F393" i="98"/>
  <c r="F394" i="98"/>
  <c r="F395" i="98"/>
  <c r="F396" i="98"/>
  <c r="F397" i="98"/>
  <c r="F398" i="98"/>
  <c r="F399" i="98"/>
  <c r="F400" i="98"/>
  <c r="F401" i="98"/>
  <c r="F402" i="98"/>
  <c r="F403" i="98"/>
  <c r="F404" i="98"/>
  <c r="F405" i="98"/>
  <c r="F406" i="98"/>
  <c r="F407" i="98"/>
  <c r="F408" i="98"/>
  <c r="F409" i="98"/>
  <c r="F410" i="98"/>
  <c r="F411" i="98"/>
  <c r="F412" i="98"/>
  <c r="F413" i="98"/>
  <c r="F414" i="98"/>
  <c r="F415" i="98"/>
  <c r="F416" i="98"/>
  <c r="F417" i="98"/>
  <c r="F418" i="98"/>
  <c r="F419" i="98"/>
  <c r="F420" i="98"/>
  <c r="F421" i="98"/>
  <c r="F422" i="98"/>
  <c r="F423" i="98"/>
  <c r="F424" i="98"/>
  <c r="F425" i="98"/>
  <c r="F426" i="98"/>
  <c r="F427" i="98"/>
  <c r="F428" i="98"/>
  <c r="F429" i="98"/>
  <c r="F430" i="98"/>
  <c r="F431" i="98"/>
  <c r="F432" i="98"/>
  <c r="F433" i="98"/>
  <c r="F434" i="98"/>
  <c r="F435" i="98"/>
  <c r="F436" i="98"/>
  <c r="F437" i="98"/>
  <c r="F438" i="98"/>
  <c r="F439" i="98"/>
  <c r="F440" i="98"/>
  <c r="F441" i="98"/>
  <c r="F442" i="98"/>
  <c r="F443" i="98"/>
  <c r="F444" i="98"/>
  <c r="F445" i="98"/>
  <c r="F446" i="98"/>
  <c r="F2" i="98"/>
  <c r="I363" i="98"/>
  <c r="I203" i="98"/>
  <c r="I204" i="98" s="1"/>
  <c r="C259" i="98"/>
  <c r="C258" i="98"/>
  <c r="C255" i="98"/>
  <c r="C254" i="98"/>
  <c r="C253" i="98"/>
  <c r="C252" i="98"/>
  <c r="C251" i="98"/>
  <c r="C250" i="98"/>
  <c r="C247" i="98"/>
  <c r="C246" i="98"/>
  <c r="C245" i="98"/>
  <c r="D244" i="98"/>
  <c r="D245" i="98" s="1"/>
  <c r="D246" i="98" s="1"/>
  <c r="D247" i="98" s="1"/>
  <c r="D248" i="98" s="1"/>
  <c r="D249" i="98" s="1"/>
  <c r="D250" i="98" s="1"/>
  <c r="D251" i="98" s="1"/>
  <c r="C244" i="98"/>
  <c r="D211" i="98"/>
  <c r="D212" i="98" s="1"/>
  <c r="D213" i="98" s="1"/>
  <c r="D214" i="98" s="1"/>
  <c r="D215" i="98" s="1"/>
  <c r="D203" i="98"/>
  <c r="D204" i="98" s="1"/>
  <c r="C200" i="98"/>
  <c r="C199" i="98"/>
  <c r="C197" i="98"/>
  <c r="C196" i="98"/>
  <c r="C195" i="98"/>
  <c r="C194" i="98"/>
  <c r="C190" i="98"/>
  <c r="C189" i="98"/>
  <c r="C187" i="98"/>
  <c r="C186" i="98"/>
  <c r="C185" i="98"/>
  <c r="C184" i="98"/>
  <c r="C183" i="98"/>
  <c r="C182" i="98"/>
  <c r="C164" i="98"/>
  <c r="C163" i="98"/>
  <c r="C151" i="98"/>
  <c r="C150" i="98"/>
  <c r="C148" i="98"/>
  <c r="C147" i="98"/>
  <c r="C146" i="98"/>
  <c r="C143" i="98"/>
  <c r="C142" i="98"/>
  <c r="C129" i="98"/>
  <c r="C128" i="98"/>
  <c r="C127" i="98"/>
  <c r="C126" i="98"/>
  <c r="C125" i="98"/>
  <c r="C124" i="98"/>
  <c r="C123" i="98"/>
  <c r="C122" i="98"/>
  <c r="C121" i="98"/>
  <c r="C120" i="98"/>
  <c r="C117" i="98"/>
  <c r="C116" i="98"/>
  <c r="C115" i="98"/>
  <c r="C111" i="98"/>
  <c r="C110" i="98"/>
  <c r="C109" i="98"/>
  <c r="C108" i="98"/>
  <c r="C107" i="98"/>
  <c r="C106" i="98"/>
  <c r="C105" i="98"/>
  <c r="C104" i="98"/>
  <c r="C103" i="98"/>
  <c r="C99" i="98"/>
  <c r="C89" i="98"/>
  <c r="C88" i="98"/>
  <c r="C84" i="98"/>
  <c r="C83" i="98"/>
  <c r="C82" i="98"/>
  <c r="C81" i="98"/>
  <c r="C80" i="98"/>
  <c r="C78" i="98"/>
  <c r="C77" i="98"/>
  <c r="C76" i="98"/>
  <c r="C75" i="98"/>
  <c r="C74" i="98"/>
  <c r="C70" i="98"/>
  <c r="C65" i="98"/>
  <c r="C64" i="98"/>
  <c r="C63" i="98"/>
  <c r="C62" i="98"/>
  <c r="C61" i="98"/>
  <c r="C60" i="98"/>
  <c r="C59" i="98"/>
  <c r="C58" i="98"/>
  <c r="C54" i="98"/>
  <c r="C53" i="98"/>
  <c r="C51" i="98"/>
  <c r="C50" i="98"/>
  <c r="C49" i="98"/>
  <c r="C48" i="98"/>
  <c r="C47" i="98"/>
  <c r="C45" i="98"/>
  <c r="C40" i="98"/>
  <c r="C39" i="98"/>
  <c r="C38" i="98"/>
  <c r="C37" i="98"/>
  <c r="C36" i="98"/>
  <c r="C35" i="98"/>
  <c r="C34" i="98"/>
  <c r="C33" i="98"/>
  <c r="C32" i="98"/>
  <c r="C31" i="98"/>
  <c r="C25" i="98"/>
  <c r="C24" i="98"/>
  <c r="C23" i="98"/>
  <c r="C22" i="98"/>
  <c r="C21" i="98"/>
  <c r="C20" i="98"/>
  <c r="C18" i="98"/>
  <c r="C17" i="98"/>
  <c r="C15" i="98"/>
  <c r="C14" i="98"/>
  <c r="C3" i="98"/>
  <c r="C2" i="98"/>
  <c r="G15" i="54" l="1"/>
  <c r="G29" i="54" l="1"/>
  <c r="G28" i="54"/>
  <c r="G27" i="54"/>
  <c r="G26" i="54"/>
  <c r="G25" i="54"/>
  <c r="G24" i="54"/>
  <c r="G23" i="54"/>
  <c r="G19" i="54"/>
  <c r="G18" i="54"/>
  <c r="G17" i="54"/>
  <c r="G16" i="54"/>
  <c r="G30" i="54" l="1"/>
  <c r="G20" i="54"/>
  <c r="H32" i="54" l="1"/>
  <c r="H36" i="54" s="1"/>
</calcChain>
</file>

<file path=xl/sharedStrings.xml><?xml version="1.0" encoding="utf-8"?>
<sst xmlns="http://schemas.openxmlformats.org/spreadsheetml/2006/main" count="13856" uniqueCount="1438">
  <si>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</si>
  <si>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</si>
  <si>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</si>
  <si>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</si>
  <si>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</si>
  <si>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</si>
  <si>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</si>
  <si>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</si>
  <si>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</si>
  <si>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</si>
  <si>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</si>
  <si>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</si>
  <si>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</si>
  <si>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</si>
  <si>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</si>
  <si>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</si>
  <si>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</si>
  <si>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</si>
  <si>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</si>
  <si>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</si>
  <si>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</si>
  <si>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</si>
  <si>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</si>
  <si>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</si>
  <si>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</si>
  <si>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</si>
  <si>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</si>
  <si>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</si>
  <si>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</si>
  <si>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</si>
  <si>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</si>
  <si>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</si>
  <si>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</si>
  <si>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Montant dépensé FCFA</t>
  </si>
  <si>
    <t>Dates</t>
  </si>
  <si>
    <t>Appolinaire</t>
  </si>
  <si>
    <t>I70</t>
  </si>
  <si>
    <t>Rens</t>
  </si>
  <si>
    <t>Darius</t>
  </si>
  <si>
    <t>F28</t>
  </si>
  <si>
    <t>Abonnement journaux</t>
  </si>
  <si>
    <t>Achat d'encre imprimante</t>
  </si>
  <si>
    <t>CA-02-01</t>
  </si>
  <si>
    <t>CA-02-02</t>
  </si>
  <si>
    <t>CA-02-03</t>
  </si>
  <si>
    <t>CA-02-04</t>
  </si>
  <si>
    <t>CA-02-06</t>
  </si>
  <si>
    <t>CA-02-07</t>
  </si>
  <si>
    <t>CA-02-08</t>
  </si>
  <si>
    <t>CA-02-09</t>
  </si>
  <si>
    <t>CA-02-10</t>
  </si>
  <si>
    <t>CA-02-11</t>
  </si>
  <si>
    <t>CA-02-12</t>
  </si>
  <si>
    <t>CA-02-13</t>
  </si>
  <si>
    <t>CA-02-14</t>
  </si>
  <si>
    <t>CA-02-16</t>
  </si>
  <si>
    <t>CA-02-17</t>
  </si>
  <si>
    <t>CA-02-18</t>
  </si>
  <si>
    <t>CA-02-19</t>
  </si>
  <si>
    <t>CA-02-20</t>
  </si>
  <si>
    <t>CA-02-21</t>
  </si>
  <si>
    <t>CA-02-22</t>
  </si>
  <si>
    <t>CA-02-23</t>
  </si>
  <si>
    <t>CA-02-24</t>
  </si>
  <si>
    <t>CA-02-25</t>
  </si>
  <si>
    <t>CA-02-26</t>
  </si>
  <si>
    <t>CA-02-27</t>
  </si>
  <si>
    <t>CA-02-28</t>
  </si>
  <si>
    <t>CA-02-29</t>
  </si>
  <si>
    <t>CA-02-30</t>
  </si>
  <si>
    <t>CA-02-31</t>
  </si>
  <si>
    <t>CA-02-32</t>
  </si>
  <si>
    <t>CA-02-33</t>
  </si>
  <si>
    <t>CA-02-34</t>
  </si>
  <si>
    <t>CA-02-35</t>
  </si>
  <si>
    <t>CA-02-36</t>
  </si>
  <si>
    <t>CA-02-37</t>
  </si>
  <si>
    <t>CA-02-38</t>
  </si>
  <si>
    <t>CA-02-39</t>
  </si>
  <si>
    <t>CA-02-40</t>
  </si>
  <si>
    <t>CA-02-41</t>
  </si>
  <si>
    <t>CA-02-42</t>
  </si>
  <si>
    <t>CA-02-43</t>
  </si>
  <si>
    <t>CA-02-44</t>
  </si>
  <si>
    <t>CA-02-45</t>
  </si>
  <si>
    <t>CA-02-46</t>
  </si>
  <si>
    <t>CA-02-47</t>
  </si>
  <si>
    <t>Sonia</t>
  </si>
  <si>
    <t>CA-02-48</t>
  </si>
  <si>
    <t>CA-02-49</t>
  </si>
  <si>
    <t>CA-02-50</t>
  </si>
  <si>
    <t>CA-02-51</t>
  </si>
  <si>
    <t>Facture d'eau mois de janvier 2019</t>
  </si>
  <si>
    <t>Transport Bureau-SCDA pour déclaration à la CNSS</t>
  </si>
  <si>
    <t>Transport</t>
  </si>
  <si>
    <t>Transport SCDA-Bureau pour déclaration à la CNSS</t>
  </si>
  <si>
    <t>Transport Bureau-CNSS pour déclaration à la CNSS</t>
  </si>
  <si>
    <t>Transport CNSS-Bureau pour déclaration à la CNSS</t>
  </si>
  <si>
    <t>Transport Bureau-Ecobank pour transfert d'argent en CI</t>
  </si>
  <si>
    <t>Transport Ecobank-Bureau pour transfert d'argent en CI</t>
  </si>
  <si>
    <t>Achat cartes de recharges pour bureau</t>
  </si>
  <si>
    <t>Achat matériaux de bureau</t>
  </si>
  <si>
    <t>Office Materials</t>
  </si>
  <si>
    <t>Telephone</t>
  </si>
  <si>
    <t>Transpour pour achat de cartes de recharges à Dekon et matériaux de bureau à Sotimex</t>
  </si>
  <si>
    <t>Achat d'encre imprimante pour bureau</t>
  </si>
  <si>
    <t>Transport Bureau-Dékon pour achat encre imprimante</t>
  </si>
  <si>
    <t>Transport Dékon-Bureau pour achat encre imprimante</t>
  </si>
  <si>
    <t>Transport Bureau-Togotélécom pour abonnement internet</t>
  </si>
  <si>
    <t>Transport Togotéléco-Bureau pour abonnement internet</t>
  </si>
  <si>
    <t>Internet</t>
  </si>
  <si>
    <t xml:space="preserve">Abonnement internet mois de février 2019 </t>
  </si>
  <si>
    <t>Facture d'eau mois de décembre 2018</t>
  </si>
  <si>
    <t>Rent &amp; Utilities</t>
  </si>
  <si>
    <t>Transport  TDE-Bureau pour paiement de facture d'eau</t>
  </si>
  <si>
    <t>Transport Bureau-TDE pour paiement de facture d'eau</t>
  </si>
  <si>
    <t xml:space="preserve">Abonnement Journaux mois de février 2019 </t>
  </si>
  <si>
    <t>Publications</t>
  </si>
  <si>
    <t>Achat d'eau pour bureau</t>
  </si>
  <si>
    <t>Transport Maison-Hédzranawoé pour rencontre OFFAP</t>
  </si>
  <si>
    <t>Transport Hédzranawoé-Maison pour rencontre OFFAP</t>
  </si>
  <si>
    <t>Frais de ramassage de poubelle mois de février 2018</t>
  </si>
  <si>
    <t>Services</t>
  </si>
  <si>
    <t>Bureau-Tribunal pour remise de kit juridique</t>
  </si>
  <si>
    <t>Bureau-Deckon pour achat d'un téléphone portable</t>
  </si>
  <si>
    <t>Equipement</t>
  </si>
  <si>
    <t>Bureau-Nukafu pour réparation de l'orinateur portable</t>
  </si>
  <si>
    <t>Maison-Hdzranawoé, rencontre avec OFFAP</t>
  </si>
  <si>
    <t>Bureau-CHU Tokoin pour visite de I33</t>
  </si>
  <si>
    <t>Frais de réparation de l'ordinateur de travail de Darius</t>
  </si>
  <si>
    <t>Hédzranawoé-Maison rencontre avec OFFAP</t>
  </si>
  <si>
    <t>CHU Tokoin-Bureau pour visite de I33</t>
  </si>
  <si>
    <t>Nukafu-Bureau pour réparation de l'orinateur portable</t>
  </si>
  <si>
    <t>Deckon-Bureau pour achat d'un téléphone portable</t>
  </si>
  <si>
    <t>Tribunal-Bureau pour remise de kit juridique</t>
  </si>
  <si>
    <t>Personnel</t>
  </si>
  <si>
    <t>Team Building</t>
  </si>
  <si>
    <t>Bureau-Abobokomé pour investigation</t>
  </si>
  <si>
    <t>Abobokomé-Adoboukomé pour investigation</t>
  </si>
  <si>
    <t>Adoboukomé-Bureau pour investigation</t>
  </si>
  <si>
    <t>Frais de formation auto-école de I70</t>
  </si>
  <si>
    <t>Mission 11B/Tabligbo-Gboto</t>
  </si>
  <si>
    <t>Transport stagiaire Maison - Bureau</t>
  </si>
  <si>
    <t>Transport stagiaire  Bureau - Maison</t>
  </si>
  <si>
    <t>Mission3/ Bureau - Kégué</t>
  </si>
  <si>
    <t>Mission4/ Bureau - Station</t>
  </si>
  <si>
    <t>Mission5/ Maison - CIMTOGO</t>
  </si>
  <si>
    <t>Mission07/ Bureau - Staion</t>
  </si>
  <si>
    <t>Mission8/ Bureau - Zanguéra</t>
  </si>
  <si>
    <t>Mission09/ Bureau - Station</t>
  </si>
  <si>
    <t>Mission10/ Bureau - Carrefour Zossimé</t>
  </si>
  <si>
    <t>Mision11/ Bureau - Kégué</t>
  </si>
  <si>
    <t xml:space="preserve"> Mission 14/ Bureau - Adéwi</t>
  </si>
  <si>
    <t>Mission18/ Bureau - Agoe</t>
  </si>
  <si>
    <t>Mission19/ Maison - Station</t>
  </si>
  <si>
    <t>Boissons Mission18</t>
  </si>
  <si>
    <t>Adéwi - Bureau Mission 14</t>
  </si>
  <si>
    <t>Boissons Mission 14</t>
  </si>
  <si>
    <t>Kégué - Avéta Mision11</t>
  </si>
  <si>
    <t>Avéta - Kégué Mision11</t>
  </si>
  <si>
    <t>Kégué - Bureau Mision11</t>
  </si>
  <si>
    <t>Boissons Mision11</t>
  </si>
  <si>
    <t>Mission19/Lomé - Noépé</t>
  </si>
  <si>
    <t>Mission19/Noépé - Lomé</t>
  </si>
  <si>
    <t>Mission19/Station -  Bureau</t>
  </si>
  <si>
    <t>Mission19/Boissons</t>
  </si>
  <si>
    <t>Mission 11B/Gboto-Tabligbo</t>
  </si>
  <si>
    <t>Mission 11B/Tabligbo-Lomé</t>
  </si>
  <si>
    <t>Mission 11B/Station-Maison</t>
  </si>
  <si>
    <t>Mission 11B/Boissons</t>
  </si>
  <si>
    <t>Mission3/Kégué - Avéta</t>
  </si>
  <si>
    <t>Mission3/Avéta - Kégué</t>
  </si>
  <si>
    <t>Mission3/Kégué - Maison</t>
  </si>
  <si>
    <t>Mission3/Boissons</t>
  </si>
  <si>
    <t>Mission4/Station - Amouzoukondji</t>
  </si>
  <si>
    <t>Mission4/Amouzoukondji - Station</t>
  </si>
  <si>
    <t>Mission4/Station - Maison</t>
  </si>
  <si>
    <t>Mission4/Boissons</t>
  </si>
  <si>
    <t>Mission5/CIMTOGO - Gbodjomé</t>
  </si>
  <si>
    <t>Mission5/Gbodjomé - Dagué</t>
  </si>
  <si>
    <t>Mission5/Daguémonou - Yessuvito</t>
  </si>
  <si>
    <t>Mission5/Yessuvito - Monénou</t>
  </si>
  <si>
    <t>Mission5/Monénou - Tsikpo Kopé</t>
  </si>
  <si>
    <t>Mission5/Tsikpo Kopé - Yessuvito</t>
  </si>
  <si>
    <t>Mission5/Dagué - Gbodjomé</t>
  </si>
  <si>
    <t>Mission5/Gbodjomé - CIMTOGO</t>
  </si>
  <si>
    <t>Mission5/CIMTOGO - Bureau</t>
  </si>
  <si>
    <t>Mission07/Station - Notsè Monou</t>
  </si>
  <si>
    <t>Mission07/Notsè Monou -Kati</t>
  </si>
  <si>
    <t>Mission07/Kati - Notsè Monou</t>
  </si>
  <si>
    <t>Mission07/Notsè Monou - Lomé</t>
  </si>
  <si>
    <t>Mission07/Station Lomé - Maison</t>
  </si>
  <si>
    <t>Mission07/Boissons</t>
  </si>
  <si>
    <t>Mission8/Zanguéra - Bureau</t>
  </si>
  <si>
    <t>Mission8/Boissons</t>
  </si>
  <si>
    <t>Mission09/Lomé -Amouzoukondji</t>
  </si>
  <si>
    <t>Mission09/Amouzoukondji - Station</t>
  </si>
  <si>
    <t>Mission09/Staion - Maison</t>
  </si>
  <si>
    <t>Mission09/Boissons</t>
  </si>
  <si>
    <t>Mission10/Carrefour Zossimé - Assigomé</t>
  </si>
  <si>
    <t>Mission10/Assigomé - Carrefour Zossimé</t>
  </si>
  <si>
    <t>Mission10/Carrefour Zossimé - Bureau</t>
  </si>
  <si>
    <t>Mission10/Boissons</t>
  </si>
  <si>
    <t>Bonus</t>
  </si>
  <si>
    <t>Jail visit</t>
  </si>
  <si>
    <t>Travel subsistence</t>
  </si>
  <si>
    <t>bureau-station lomé pour visite de prison à Aného</t>
  </si>
  <si>
    <t>station lomé-station aného pour visite de prison à Aného</t>
  </si>
  <si>
    <t>station aného-prison pour visite de prison à Aného</t>
  </si>
  <si>
    <t>prison-station aného pour visite de prison à Aného</t>
  </si>
  <si>
    <t>frais de visite de prison pour visite de prison à Aného</t>
  </si>
  <si>
    <t>nourriture pour visite de prison à Aného</t>
  </si>
  <si>
    <t>station-aného-tation lomé pour visite de prison à Aného</t>
  </si>
  <si>
    <t>station lome-bureau pour visite de prison à Aného</t>
  </si>
  <si>
    <t>Nourriture pour le détenu</t>
  </si>
  <si>
    <t>Trust Building</t>
  </si>
  <si>
    <t>Bureau-station lomé pour visite de prison à Aného</t>
  </si>
  <si>
    <t>Ecobank</t>
  </si>
  <si>
    <t>BQ-02-02</t>
  </si>
  <si>
    <t>BQ-02-01</t>
  </si>
  <si>
    <t>Paiement des frais de la CNSS pour le personnel mois de Juiillet 2018 à Janvier 2019</t>
  </si>
  <si>
    <t>Salaire Cyrille Février 2019</t>
  </si>
  <si>
    <t>Salaire Bakenou Février 2019</t>
  </si>
  <si>
    <t>Salaire Nicolas Février 2019</t>
  </si>
  <si>
    <t>Salaire Sonia Février 2019</t>
  </si>
  <si>
    <t>Salaire Appolinaire Février 2019</t>
  </si>
  <si>
    <t>Salaire  Daruis Février 2019</t>
  </si>
  <si>
    <t>Salaire I33 Février 2019</t>
  </si>
  <si>
    <t>Virement frais de gardiennage mois Février 2019</t>
  </si>
  <si>
    <t>Agoe - Tové Mission 18</t>
  </si>
  <si>
    <t>Tové - Kovié Mission 18</t>
  </si>
  <si>
    <t>Kovié - Tové Mission 18</t>
  </si>
  <si>
    <t>Tové - Agoe Mission 18</t>
  </si>
  <si>
    <t>Agoe - Bureau Mission 18</t>
  </si>
  <si>
    <t>Bank Fees</t>
  </si>
  <si>
    <t>Frais bancaire mois de Février 2019</t>
  </si>
  <si>
    <t>BQ-02-03</t>
  </si>
  <si>
    <t>Frais administratifs et de gestion SCDA mois de Février et Mars 2019</t>
  </si>
  <si>
    <t>Bureau - Legbassito</t>
  </si>
  <si>
    <t>Deplacement inter urbain</t>
  </si>
  <si>
    <t>Legbassito - Bureau</t>
  </si>
  <si>
    <t>Boissons</t>
  </si>
  <si>
    <t>Bureau - Aflao</t>
  </si>
  <si>
    <t>Aflao - Bureau</t>
  </si>
  <si>
    <t>Maison - Station</t>
  </si>
  <si>
    <t>Lome - Kara</t>
  </si>
  <si>
    <t>Station - Hotel</t>
  </si>
  <si>
    <t>Transport local</t>
  </si>
  <si>
    <t>Nourriture</t>
  </si>
  <si>
    <t>Travel Subsistence</t>
  </si>
  <si>
    <t>Hotel - Station</t>
  </si>
  <si>
    <t>Kara - Ketao</t>
  </si>
  <si>
    <t>Ketao - Kara</t>
  </si>
  <si>
    <t>Kara - Lome</t>
  </si>
  <si>
    <t>Station - Maison</t>
  </si>
  <si>
    <t>Bureau - Deckon</t>
  </si>
  <si>
    <t xml:space="preserve">Achat de chargeur </t>
  </si>
  <si>
    <t>Deckon - Bureau</t>
  </si>
  <si>
    <t>Lome - Kante</t>
  </si>
  <si>
    <t xml:space="preserve">Kante - Lome </t>
  </si>
  <si>
    <t>Bureau - Zogbédji</t>
  </si>
  <si>
    <t>Zogbédji - Bureau</t>
  </si>
  <si>
    <t>Bureau - Gnamassi</t>
  </si>
  <si>
    <t>Gnamassi - Bureau</t>
  </si>
  <si>
    <t>Bureau - Légbassito</t>
  </si>
  <si>
    <t>Déplacement intra-urbain</t>
  </si>
  <si>
    <t>Légbassito - Bureau</t>
  </si>
  <si>
    <t>Bureau - Sogbossito</t>
  </si>
  <si>
    <t>Sogbossito - Gnamassi</t>
  </si>
  <si>
    <t>Légbassito - Kongnito</t>
  </si>
  <si>
    <t>Kongnito - Légbassito</t>
  </si>
  <si>
    <t>Légbasito - Bureau</t>
  </si>
  <si>
    <t xml:space="preserve"> CA-02-05</t>
  </si>
  <si>
    <t>Hébergement 1 nuité</t>
  </si>
  <si>
    <t>Étiquettes de lignes</t>
  </si>
  <si>
    <t>Somme de Montant dépensé FCFA</t>
  </si>
  <si>
    <t>Total général</t>
  </si>
  <si>
    <t>Bonus aux journalistes, presse écrite, l'éveil de la nation</t>
  </si>
  <si>
    <t>Bonus aux journalistes, presse écrite, le changement</t>
  </si>
  <si>
    <t>Bonus aux journalistes, presse écrite, Chronique</t>
  </si>
  <si>
    <t>Bonus aux journalistes, presse écrite, le libéral</t>
  </si>
  <si>
    <t>Bonus aux journalistes, presse écrite, le Canard</t>
  </si>
  <si>
    <t>Bonus aux journalistes, presse écrite, la manchette</t>
  </si>
  <si>
    <t>Achat d'un téléphone portable de travail Techno pop 2 power pour Darius</t>
  </si>
  <si>
    <t>Crédit téléphone</t>
  </si>
  <si>
    <t>CA-01-02</t>
  </si>
  <si>
    <t>Achat de credit</t>
  </si>
  <si>
    <t>CA - 01-01</t>
  </si>
  <si>
    <t>Bureau-Deckon pour achat de carte de recharge</t>
  </si>
  <si>
    <t>CA-01-04</t>
  </si>
  <si>
    <t>Deckon-Bureau pour achat de carte de recharge</t>
  </si>
  <si>
    <t>Deckon-Togocel pour achat d'encre imprimante</t>
  </si>
  <si>
    <t>Achat Cartes de recharges</t>
  </si>
  <si>
    <t>Bureau-Togotélécom pour internet mois de janvier</t>
  </si>
  <si>
    <t>CA-01-05</t>
  </si>
  <si>
    <t>Togotélécom-Bureau pour internet mois de janvier</t>
  </si>
  <si>
    <t>Abonnement internet mois de janvier Fact N°1_4839581344</t>
  </si>
  <si>
    <t>CA-01-03</t>
  </si>
  <si>
    <t>CA-01-07</t>
  </si>
  <si>
    <t>Bureau-Grand contournement pour réinstallation et entretien ordinateur</t>
  </si>
  <si>
    <t>CA-01-06</t>
  </si>
  <si>
    <t>Granr contournement-Bureau</t>
  </si>
  <si>
    <t>Réinstallation et entretien ordinateur de travail Légal de Darius</t>
  </si>
  <si>
    <t>CA-01-14</t>
  </si>
  <si>
    <t>Paiement fact d'électricité mois de Novembre</t>
  </si>
  <si>
    <t>CA-01-09</t>
  </si>
  <si>
    <t>Paiement fact d'eau mois de novembre</t>
  </si>
  <si>
    <t>Bureau-TDE pour paiement facture d'eau</t>
  </si>
  <si>
    <t>TDE-CEET pour paiement facture d'électricité</t>
  </si>
  <si>
    <t>CEET-Bureau pour paiement des factures</t>
  </si>
  <si>
    <t>Mission1/ Bureau-Carrefour Zossimé</t>
  </si>
  <si>
    <t>CA-01-11</t>
  </si>
  <si>
    <t>Carrefour zossimé-Assigomé</t>
  </si>
  <si>
    <t>Assigomé-Carrefour Zossimé</t>
  </si>
  <si>
    <t>Carrefour zossimé-Bureau</t>
  </si>
  <si>
    <t>Mission2/ Maison - Anome</t>
  </si>
  <si>
    <t>CA-01-10</t>
  </si>
  <si>
    <t>Anome - Bureau</t>
  </si>
  <si>
    <t>CA-01-12</t>
  </si>
  <si>
    <t>Bureau - Quartier belgique</t>
  </si>
  <si>
    <t>CA - 01-13</t>
  </si>
  <si>
    <t>Quartier Belgique - Maison</t>
  </si>
  <si>
    <t>CA-  01-13</t>
  </si>
  <si>
    <t>Boisson Mission N°4</t>
  </si>
  <si>
    <t>Mission3/ Bureau-Hédzranawé</t>
  </si>
  <si>
    <t>CA-01-15</t>
  </si>
  <si>
    <t>Hédzranawé-Bureau</t>
  </si>
  <si>
    <t>CA-  01-16</t>
  </si>
  <si>
    <t>Lome - Elavagno</t>
  </si>
  <si>
    <t>CA - 01-16</t>
  </si>
  <si>
    <t>Boisson Mission N°5</t>
  </si>
  <si>
    <t>Hebergement 1 nuitée</t>
  </si>
  <si>
    <t>Nourriture Mission N° 5</t>
  </si>
  <si>
    <t>Mission6/ Bureau-Zongo</t>
  </si>
  <si>
    <t>CA-01-17</t>
  </si>
  <si>
    <t>Zongo - Adétikopé</t>
  </si>
  <si>
    <t>Adétikopé - Kpotavé</t>
  </si>
  <si>
    <t>Kpotavé - Adétikopé</t>
  </si>
  <si>
    <t>Adétikopé - Zongo</t>
  </si>
  <si>
    <t>Zongo - Maison</t>
  </si>
  <si>
    <t>CA-01-19</t>
  </si>
  <si>
    <t>Traveaux de plomberie pour réparation du suppresseur et changement de capaciteur et robinet lavabo</t>
  </si>
  <si>
    <t>CA-01-20</t>
  </si>
  <si>
    <t>Bureau-OTR pour information</t>
  </si>
  <si>
    <t>CA-01-21</t>
  </si>
  <si>
    <t>OTR-Bureau pour information</t>
  </si>
  <si>
    <t>Mission7/ Maison-Kourassimé</t>
  </si>
  <si>
    <t>CA-01-18</t>
  </si>
  <si>
    <t>Kourassimé-Maison</t>
  </si>
  <si>
    <t>Traveaux de plomberie pour correction de fuite d'eau et achat de raccord</t>
  </si>
  <si>
    <t>CA-01-22</t>
  </si>
  <si>
    <t>Bureau-Adéwui pour confirmation de lieu pour le test comptable</t>
  </si>
  <si>
    <t>CA-01-23</t>
  </si>
  <si>
    <t>Adéwui-Bureau</t>
  </si>
  <si>
    <t>Elavagno - Moritan</t>
  </si>
  <si>
    <t>Moritan - Elavagno</t>
  </si>
  <si>
    <t>CA-01-24</t>
  </si>
  <si>
    <t>Transport pour signature et dépôt de l'Ov à la banque</t>
  </si>
  <si>
    <t>CA-01-26</t>
  </si>
  <si>
    <t>Salaire Cyrille Janvier 2019</t>
  </si>
  <si>
    <t>BQ-01-01</t>
  </si>
  <si>
    <t>Salaire Bakenou Janvier 2019</t>
  </si>
  <si>
    <t>Salaire Nicolas Janvier 2019</t>
  </si>
  <si>
    <t>Salaire Sonia Janvier 2019</t>
  </si>
  <si>
    <t>Salaire Appolinaire Janvier 2019</t>
  </si>
  <si>
    <t>Salaire  Daruis Janvier 2019</t>
  </si>
  <si>
    <t>Salaire I33 Janvier 2019</t>
  </si>
  <si>
    <t>Virment frais de gardiennage mois Janvier 2019</t>
  </si>
  <si>
    <t>Mission8/ Bureau - Zongo</t>
  </si>
  <si>
    <t>CA-01-25</t>
  </si>
  <si>
    <t>Adéwi - Zongo ( Akola)</t>
  </si>
  <si>
    <t>Zongo-Tsévié ( 500*2)</t>
  </si>
  <si>
    <t>Tsévié-Zongo (500*2)</t>
  </si>
  <si>
    <t>Zongo - Adéwi (Akola)</t>
  </si>
  <si>
    <t>Zongo - Bureau</t>
  </si>
  <si>
    <t>Maison-Adéwui pouur test pour poste de comptable</t>
  </si>
  <si>
    <t>CA-01-27</t>
  </si>
  <si>
    <t>Adéwui-Maison pouur test pour poste de comptable</t>
  </si>
  <si>
    <t>Frais internet pour le test</t>
  </si>
  <si>
    <t>Maison-Adéwui pour le test comptable</t>
  </si>
  <si>
    <t>CA-01-28</t>
  </si>
  <si>
    <t>Adéwui-Maison</t>
  </si>
  <si>
    <t>Station - Gnamassila</t>
  </si>
  <si>
    <t>Gnamassila - Lome</t>
  </si>
  <si>
    <t>Mission9/ Maison-Agoe</t>
  </si>
  <si>
    <t>CA-01-29</t>
  </si>
  <si>
    <t>Agoe - Tové</t>
  </si>
  <si>
    <t>Tové - Kovié</t>
  </si>
  <si>
    <t>Kovié - Tové</t>
  </si>
  <si>
    <t>Tové - Agoe</t>
  </si>
  <si>
    <t>Agoe - Maison</t>
  </si>
  <si>
    <t>CA-01-30</t>
  </si>
  <si>
    <t>Fact d'électricité mois de décembre</t>
  </si>
  <si>
    <t>Transport pour ravittaillement bureau</t>
  </si>
  <si>
    <t>CA-01-31</t>
  </si>
  <si>
    <t>Achat des produits pour bureau</t>
  </si>
  <si>
    <t>CA-01-32</t>
  </si>
  <si>
    <t>Frais partielle de scolarité Appolinaire mois de Décembre 2018 et janvier 2019</t>
  </si>
  <si>
    <t>CA-01-34</t>
  </si>
  <si>
    <t>Frais de photocopie fiche de budget et rapport financier</t>
  </si>
  <si>
    <t>CA-01-35</t>
  </si>
  <si>
    <t xml:space="preserve">Bureau-Adewui pour photocopie </t>
  </si>
  <si>
    <t xml:space="preserve">Adewui-Bureau pour photocopie </t>
  </si>
  <si>
    <t>bureau - maison de la presse</t>
  </si>
  <si>
    <t>CA-01-33</t>
  </si>
  <si>
    <t>maison de la presse-bureau</t>
  </si>
  <si>
    <t>Bonus aux journalistes, togoenmarche, presse en ligne</t>
  </si>
  <si>
    <t>CA-01-44</t>
  </si>
  <si>
    <t>Bonus aux journalistes, vivafrik, presse en ligne</t>
  </si>
  <si>
    <t>CA-01-36</t>
  </si>
  <si>
    <t>CA - 01-37</t>
  </si>
  <si>
    <t>Boisson Mission N°10</t>
  </si>
  <si>
    <t>Frais sur virement de salaires</t>
  </si>
  <si>
    <t>BQ-01-02</t>
  </si>
  <si>
    <t>Ecobank-Bureau pour appro caisse</t>
  </si>
  <si>
    <t>CA-01-38</t>
  </si>
  <si>
    <t>Bureau-Ecobank pour appro caisse</t>
  </si>
  <si>
    <t>Frais de photocopie fiche d'ICS</t>
  </si>
  <si>
    <t>CA-01-40</t>
  </si>
  <si>
    <t>Achat de matériel de bureau</t>
  </si>
  <si>
    <t>CA-01-43</t>
  </si>
  <si>
    <t>Achat de cash box pour le bureau</t>
  </si>
  <si>
    <t>Bureau-Sotimex pour achat de matériels de bureau</t>
  </si>
  <si>
    <t>Sotimex-Bureau pour achat de matériels de bureau</t>
  </si>
  <si>
    <t>CA - 01-42</t>
  </si>
  <si>
    <t>Sogbossito - Bureau</t>
  </si>
  <si>
    <t>Boisson Mission N°12</t>
  </si>
  <si>
    <t>Bonus aux journalistes, kozah fm, radio</t>
  </si>
  <si>
    <t>CA-01-45</t>
  </si>
  <si>
    <t>Bonus aux journalistes, dunenyo fm, radio</t>
  </si>
  <si>
    <t>Bonus aux journalistes, VGK, radio</t>
  </si>
  <si>
    <t>Bonus aux journalistes, la voix du plateau</t>
  </si>
  <si>
    <t>Bonus aux journalistes, planète fm, radio</t>
  </si>
  <si>
    <t>Bonus aux journalistes, tabala fm, radio</t>
  </si>
  <si>
    <t>Bonus aux journalistes, tchaoudjo fm, radio</t>
  </si>
  <si>
    <t>Bonus aux journalistes, cosmos fm, radio</t>
  </si>
  <si>
    <t>Bonus aux journalistes, la voix d'assoli, radio</t>
  </si>
  <si>
    <t>Bonus aux journalistes, méridien fm, radio</t>
  </si>
  <si>
    <t>Bonus aux journalistes, aspamnews, presse en ligne</t>
  </si>
  <si>
    <t>Bonus aux journalistes, 2285news, presse en ligne</t>
  </si>
  <si>
    <t>Bonus aux journalistes, vert-togo, presse en ligne</t>
  </si>
  <si>
    <t>Bonus aux journalistes, golfenews, presse en ligne</t>
  </si>
  <si>
    <t>Bonus aux journalistes, emergence-togo, presse en ligne</t>
  </si>
  <si>
    <t>Bonus aux journalistes, afrique-news, presse en ligne</t>
  </si>
  <si>
    <t xml:space="preserve">Mission11/ Bureau - Station </t>
  </si>
  <si>
    <t>CA-01-41</t>
  </si>
  <si>
    <t>Lomé - Tabligbo</t>
  </si>
  <si>
    <t>Station - Hôtel</t>
  </si>
  <si>
    <t>Hôtel - Marché</t>
  </si>
  <si>
    <t>Marché - Hôtel</t>
  </si>
  <si>
    <t>Hébergement 1 nuitée</t>
  </si>
  <si>
    <t>Frais d'entretien Pélagie mois de Janvier</t>
  </si>
  <si>
    <t>CA-01-46</t>
  </si>
  <si>
    <t>CA-01-47</t>
  </si>
  <si>
    <t>Frais de ramassage de poubelle mois de janvier</t>
  </si>
  <si>
    <t>Hôtel - Station</t>
  </si>
  <si>
    <t>Tabligbo - Akoumapé</t>
  </si>
  <si>
    <t>Akoumapé - Tabligbo</t>
  </si>
  <si>
    <t>Frais bancaire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</si>
  <si>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</si>
  <si>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</si>
  <si>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</si>
  <si>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</si>
  <si>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</si>
  <si>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</si>
  <si>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</si>
  <si>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</si>
  <si>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</si>
  <si>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</si>
  <si>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</si>
  <si>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</si>
  <si>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</si>
  <si>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</si>
  <si>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</si>
  <si>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CA-03-01</t>
  </si>
  <si>
    <t>CA-03-02</t>
  </si>
  <si>
    <t>CA-03-05</t>
  </si>
  <si>
    <t>Frais d'électricité mois de janvier 2019</t>
  </si>
  <si>
    <t>CA-03-06</t>
  </si>
  <si>
    <t>CA-03-07</t>
  </si>
  <si>
    <t>CA-03-08</t>
  </si>
  <si>
    <t>CA-03-09</t>
  </si>
  <si>
    <t>CA-03-11</t>
  </si>
  <si>
    <t>CA-03-12</t>
  </si>
  <si>
    <t>CA-03-13</t>
  </si>
  <si>
    <t>CA-03-14</t>
  </si>
  <si>
    <t>CA-03-15</t>
  </si>
  <si>
    <t>CA-03-16</t>
  </si>
  <si>
    <t>CA-03-17</t>
  </si>
  <si>
    <t>CA-03-18</t>
  </si>
  <si>
    <t>CA-03-19</t>
  </si>
  <si>
    <t>CA-03-20</t>
  </si>
  <si>
    <t>CA-03-21</t>
  </si>
  <si>
    <t>CA-03-22</t>
  </si>
  <si>
    <t>CA-03-23</t>
  </si>
  <si>
    <t>CA-03-24</t>
  </si>
  <si>
    <t>CA-03-25</t>
  </si>
  <si>
    <t>CA-03-26</t>
  </si>
  <si>
    <t>CA-03-27</t>
  </si>
  <si>
    <t>CA-03-29</t>
  </si>
  <si>
    <t>CA-03-31</t>
  </si>
  <si>
    <t>CA-03-32</t>
  </si>
  <si>
    <t>CA-03-33</t>
  </si>
  <si>
    <t>CA-03-34</t>
  </si>
  <si>
    <t>CA-03-35</t>
  </si>
  <si>
    <t>CA-03-36</t>
  </si>
  <si>
    <t>CA-03-39</t>
  </si>
  <si>
    <t>CA-03-40</t>
  </si>
  <si>
    <t>CA-03-41</t>
  </si>
  <si>
    <t>CA-03-42</t>
  </si>
  <si>
    <t>CA-03-43</t>
  </si>
  <si>
    <t>Bakenou</t>
  </si>
  <si>
    <t>CA-03-44</t>
  </si>
  <si>
    <t>CA-03-45</t>
  </si>
  <si>
    <t>CA-03-46</t>
  </si>
  <si>
    <t>CA-03-47</t>
  </si>
  <si>
    <t>CA-03-48</t>
  </si>
  <si>
    <t>CA-03-49</t>
  </si>
  <si>
    <t>CA-03-50</t>
  </si>
  <si>
    <t>CA-03-51</t>
  </si>
  <si>
    <t>CA-03-52</t>
  </si>
  <si>
    <t>CA-03-53</t>
  </si>
  <si>
    <t>CA-03-54</t>
  </si>
  <si>
    <t>CA-03-55</t>
  </si>
  <si>
    <t>CA-03-56</t>
  </si>
  <si>
    <t>CA-03-57</t>
  </si>
  <si>
    <t>CA-03-58</t>
  </si>
  <si>
    <t>CA-03-59</t>
  </si>
  <si>
    <t>CA-03-60</t>
  </si>
  <si>
    <t>CA-03-61</t>
  </si>
  <si>
    <t>CA-03-62</t>
  </si>
  <si>
    <t>CA-03-63</t>
  </si>
  <si>
    <t>CA-03-64</t>
  </si>
  <si>
    <t>CA-03-65</t>
  </si>
  <si>
    <t>CA-03-66</t>
  </si>
  <si>
    <t>CA-03-67</t>
  </si>
  <si>
    <t>CA-03-68</t>
  </si>
  <si>
    <t>CA-03-69</t>
  </si>
  <si>
    <t>CA-03-70</t>
  </si>
  <si>
    <t>CA-03-71</t>
  </si>
  <si>
    <t>CA-03-72</t>
  </si>
  <si>
    <t>CA-03-73</t>
  </si>
  <si>
    <t>CA-03-74</t>
  </si>
  <si>
    <t>CA-03-75</t>
  </si>
  <si>
    <t>CA-03-76</t>
  </si>
  <si>
    <t>CA-03-77</t>
  </si>
  <si>
    <t>BQ-03-02</t>
  </si>
  <si>
    <t>BQ-03-03</t>
  </si>
  <si>
    <t>BQ-03-04</t>
  </si>
  <si>
    <t>BQ-03-05</t>
  </si>
  <si>
    <t>CA-03-79</t>
  </si>
  <si>
    <t>CA-03-80</t>
  </si>
  <si>
    <t>CA-03-81</t>
  </si>
  <si>
    <t>CA-03-82</t>
  </si>
  <si>
    <t>CA-03-83</t>
  </si>
  <si>
    <t>CA-03-84</t>
  </si>
  <si>
    <t>CA-03-85</t>
  </si>
  <si>
    <t>CA-03-86</t>
  </si>
  <si>
    <t>CA-03-87</t>
  </si>
  <si>
    <t>CA-03-88</t>
  </si>
  <si>
    <t>CA-03-89</t>
  </si>
  <si>
    <t>CA-03-90</t>
  </si>
  <si>
    <t>CA-03-91</t>
  </si>
  <si>
    <t>CA-03-92</t>
  </si>
  <si>
    <t>CA-03-93</t>
  </si>
  <si>
    <t>CA-03-94</t>
  </si>
  <si>
    <t>CA-03-95</t>
  </si>
  <si>
    <t>CA-03-96</t>
  </si>
  <si>
    <t>CA-03-97</t>
  </si>
  <si>
    <t>CA-03-98</t>
  </si>
  <si>
    <t>CA-03-99</t>
  </si>
  <si>
    <t>CA-03-100</t>
  </si>
  <si>
    <t>CA-03-101</t>
  </si>
  <si>
    <t>CA-03-102</t>
  </si>
  <si>
    <t>CA-03-103</t>
  </si>
  <si>
    <t>CA-03-104</t>
  </si>
  <si>
    <t>CA-03-105</t>
  </si>
  <si>
    <t>CA-03-106</t>
  </si>
  <si>
    <t>CA-03-107</t>
  </si>
  <si>
    <t>CA-03-109</t>
  </si>
  <si>
    <t>CA-03-110</t>
  </si>
  <si>
    <t>CA-03-111</t>
  </si>
  <si>
    <t>Auberge Ikoyi-Bureau</t>
  </si>
  <si>
    <t>Bureau-Interpol pour rencontrer le commissaire</t>
  </si>
  <si>
    <t>Interpol-Bureau</t>
  </si>
  <si>
    <t>Maison-Interpol pour débriefing</t>
  </si>
  <si>
    <t>Interpol-Maison</t>
  </si>
  <si>
    <t>Achat de 2 cocktails avec agent interpol</t>
  </si>
  <si>
    <t>Achat de carburant pour véhicule d'intervention</t>
  </si>
  <si>
    <t>Operation</t>
  </si>
  <si>
    <t>Nourriture pour détenu</t>
  </si>
  <si>
    <t>Maaison-Interpol pour procdure post arrest</t>
  </si>
  <si>
    <t>Nourriture pour 2 détenus</t>
  </si>
  <si>
    <t>Maison-Interpol pour procédure post arrest</t>
  </si>
  <si>
    <t>Interpol-bureau</t>
  </si>
  <si>
    <t>Maison-Interpol pour visite aux prévenus</t>
  </si>
  <si>
    <t>Maison-Interpol pour la suite de la procédure</t>
  </si>
  <si>
    <t>Location de 2 taxis pour intervention</t>
  </si>
  <si>
    <t>Location de 2 taxis pour perquisition à Avédji</t>
  </si>
  <si>
    <t>Nourriture pour 3 détenus</t>
  </si>
  <si>
    <t>Maison-Interpol pour suivi de la procédure</t>
  </si>
  <si>
    <t>Nourritures pour 3 détenus</t>
  </si>
  <si>
    <t>Maison-Interpol pour suivi du défèrement</t>
  </si>
  <si>
    <t>Interpol-Tribunal pour rencontrer le procureur</t>
  </si>
  <si>
    <t>Tribunal-Maison</t>
  </si>
  <si>
    <t xml:space="preserve">Bureau-Interpol pour remise de Bonus </t>
  </si>
  <si>
    <t>Interpol-MERF pour remise de bonus</t>
  </si>
  <si>
    <t>Bonus d'opération pour MERF</t>
  </si>
  <si>
    <t>MERF-Bureau</t>
  </si>
  <si>
    <t>Bureau-Hédzranawoé pour rencontrer l'avocat</t>
  </si>
  <si>
    <t>Hédzranawoé-Maison</t>
  </si>
  <si>
    <t>Bureau-Hédzranawoé pour obtention du PV</t>
  </si>
  <si>
    <t>Maison-prison pour visite aux détenus</t>
  </si>
  <si>
    <t>Prison-Bureau</t>
  </si>
  <si>
    <t>Nourriture pour détenus</t>
  </si>
  <si>
    <t>Droits de visite aux détenus</t>
  </si>
  <si>
    <t>Bureau-MATDCL pour rencontrer Honoiré</t>
  </si>
  <si>
    <t>MATDCL-Bureau</t>
  </si>
  <si>
    <t>Salaire Cyrille Mars 2019</t>
  </si>
  <si>
    <t>Salaire Bakenou Mars 2019</t>
  </si>
  <si>
    <t>Salaire Nicolas Mars 2019</t>
  </si>
  <si>
    <t>Salaire Sonia Mars 2019</t>
  </si>
  <si>
    <t>Salaire Appolinaire Mars 2019</t>
  </si>
  <si>
    <t>Salaire  Daruis Mars 2019</t>
  </si>
  <si>
    <t>Salaire I33 Mars 2019</t>
  </si>
  <si>
    <t>Virement frais de gardiennage mois Mars 2019</t>
  </si>
  <si>
    <t>Frais administratifs et de gestion SCDA mois de Avril 2019</t>
  </si>
  <si>
    <t>Frais bancaire mois de Mars 2019</t>
  </si>
  <si>
    <t>Paiement des frais de la CNSS pour le personnel mois de Mars 2019</t>
  </si>
  <si>
    <t xml:space="preserve">Bureau-auberge Ikoyi pour confirmation du lieu d'opération </t>
  </si>
  <si>
    <t>Salaire F28 Mars 2019</t>
  </si>
  <si>
    <t>Frais de loyers mois de janvier, Février, Mars 2019</t>
  </si>
  <si>
    <t>Lawyer Fees</t>
  </si>
  <si>
    <t>Frais d'électricité mois de Février 2019</t>
  </si>
  <si>
    <t>Paiement des frais de la CNSS pour le personnel mois de Janvier et Février 2019</t>
  </si>
  <si>
    <t>Bureau-Interpol</t>
  </si>
  <si>
    <t>Maison-Interpol</t>
  </si>
  <si>
    <t>Nourriture des prevenus</t>
  </si>
  <si>
    <t>Bureau-MERF</t>
  </si>
  <si>
    <t>Maison-MERF</t>
  </si>
  <si>
    <t>Bureau-Hédzranawoe</t>
  </si>
  <si>
    <t>Hédzranawoe-Maison</t>
  </si>
  <si>
    <t>Maison-Station Lomé</t>
  </si>
  <si>
    <t>Station Lomé-Station Aneho</t>
  </si>
  <si>
    <t>Station Aneho-Station Lomé</t>
  </si>
  <si>
    <t>Station Aneho-Prison</t>
  </si>
  <si>
    <t>Prison-Station Aneho</t>
  </si>
  <si>
    <t>Station Lomé-Bureau</t>
  </si>
  <si>
    <t>Droit de visite</t>
  </si>
  <si>
    <t>Bureau-Totsivi</t>
  </si>
  <si>
    <t>Totsivi-Adidoadin</t>
  </si>
  <si>
    <t>Adidoadin-Avedzi</t>
  </si>
  <si>
    <t>Avedzi-Anomè</t>
  </si>
  <si>
    <t>Anomè-Agoè La source</t>
  </si>
  <si>
    <t>Agoè La source-Cacaveli</t>
  </si>
  <si>
    <t>Cacaveli-Agoè Brasserie</t>
  </si>
  <si>
    <t>Agoè Brasserie-Avedzi Poste</t>
  </si>
  <si>
    <t>Avedzi Poste-Agoè Réserve</t>
  </si>
  <si>
    <t>Agoè Réserve-Cacaveli</t>
  </si>
  <si>
    <t>Cacaveli-Agoè Rails</t>
  </si>
  <si>
    <t>Agoè Rails-Agoè Assiyéyé</t>
  </si>
  <si>
    <t>Agoè Assiyéyé-Bureau</t>
  </si>
  <si>
    <t>Bureau-Cacaveli</t>
  </si>
  <si>
    <t>Cacaveli-Bureau</t>
  </si>
  <si>
    <t>Bureau-Adidoadin</t>
  </si>
  <si>
    <t>Adidoadin-Carrefour 2 Lions</t>
  </si>
  <si>
    <t>Carrefour 2 Lions-Agbalépédo</t>
  </si>
  <si>
    <t>Agbalépédo-Bureau</t>
  </si>
  <si>
    <t>Interpol-Tribunal</t>
  </si>
  <si>
    <t>Achat de clé USB</t>
  </si>
  <si>
    <t>Bureau- Légbassito</t>
  </si>
  <si>
    <t>Légbassito-Bureau</t>
  </si>
  <si>
    <t>Réinstallation d'ordinateur</t>
  </si>
  <si>
    <t>Bureau-Légbassito</t>
  </si>
  <si>
    <t>Bureau-Aéroport</t>
  </si>
  <si>
    <t>Interpole-GTA (2)</t>
  </si>
  <si>
    <t>Travel Expenses</t>
  </si>
  <si>
    <t>GTA-Bureau (2)</t>
  </si>
  <si>
    <t>Bureau-GTA</t>
  </si>
  <si>
    <t xml:space="preserve">GTA-Bureau </t>
  </si>
  <si>
    <t>Frais d'hotèl pour opération</t>
  </si>
  <si>
    <t>Carburant Lomé-Sokodé</t>
  </si>
  <si>
    <t>Carburant pour courses à Lomé</t>
  </si>
  <si>
    <t>Carburant Sokodé-Lomé</t>
  </si>
  <si>
    <t>bureau-amadahome</t>
  </si>
  <si>
    <t>amadahome-carrefour AISED</t>
  </si>
  <si>
    <t>carrefour AISED-maison des jeunes</t>
  </si>
  <si>
    <t>maison des jeunes-CEG avedji</t>
  </si>
  <si>
    <t>CEG avedji-carrefour haute tension</t>
  </si>
  <si>
    <t>carrefour haute tension-avedji</t>
  </si>
  <si>
    <t>avedji-wessome</t>
  </si>
  <si>
    <t>wessome-madiba</t>
  </si>
  <si>
    <t>madiba-carrefour Y</t>
  </si>
  <si>
    <t>carrefour Y-gakli</t>
  </si>
  <si>
    <t>gakli-franciscain</t>
  </si>
  <si>
    <t>franciscain- bureau</t>
  </si>
  <si>
    <t>bureau-agoe logote</t>
  </si>
  <si>
    <t>agoe logote-agoe kossigan</t>
  </si>
  <si>
    <t>agoe kossigan-agoe minamadou</t>
  </si>
  <si>
    <t>agoe minamadou-agoe cool catche</t>
  </si>
  <si>
    <t>agoe cool catche-agoe assiyeye</t>
  </si>
  <si>
    <t>agoe assiyeye-camp FIR</t>
  </si>
  <si>
    <t>camp FIR-camp police</t>
  </si>
  <si>
    <t>camp police-pont aérien</t>
  </si>
  <si>
    <t>pont aérien-agoe sogbossito</t>
  </si>
  <si>
    <t>agoe sogbossito-togblekope</t>
  </si>
  <si>
    <t>togblekope-agoe zongo</t>
  </si>
  <si>
    <t>agoe zongo-agoe fidukpui</t>
  </si>
  <si>
    <t>agoe fidukpui-agoe zili zongo</t>
  </si>
  <si>
    <t>agoe zili zongo-agoe babame</t>
  </si>
  <si>
    <t>agoe babame-agoe champ de tir</t>
  </si>
  <si>
    <t>agoe champ de tir-al alaoud</t>
  </si>
  <si>
    <t>al-alaoud-agoe auberge</t>
  </si>
  <si>
    <t>auberge ikoyi-agoe lycée</t>
  </si>
  <si>
    <t>agoe lycée-agoé plantation</t>
  </si>
  <si>
    <t>agoe plantation- pont aérien</t>
  </si>
  <si>
    <t>pont aérien-agoe vakpo</t>
  </si>
  <si>
    <t>agoe vakpo- bureau</t>
  </si>
  <si>
    <t>bureau-agoe zongo</t>
  </si>
  <si>
    <t>agoe zongo-bureau</t>
  </si>
  <si>
    <t>frais de taxi</t>
  </si>
  <si>
    <t>maison-interpol</t>
  </si>
  <si>
    <t>interpol-bureau</t>
  </si>
  <si>
    <t>nourriture aux détenus</t>
  </si>
  <si>
    <t>interpol-maison</t>
  </si>
  <si>
    <t>bureau-CMS police</t>
  </si>
  <si>
    <t>CMS police-pharmacie saint paul</t>
  </si>
  <si>
    <t>pharmacie saint paul-pharmacie eli</t>
  </si>
  <si>
    <t>pharmacie eli-pharmacie prospérité</t>
  </si>
  <si>
    <t>Frais de médicament au détenu</t>
  </si>
  <si>
    <t>pharmacie prospérité-interpol</t>
  </si>
  <si>
    <t>bureau-dekon</t>
  </si>
  <si>
    <t>achat de câble Iphone</t>
  </si>
  <si>
    <t>dekon-interpol</t>
  </si>
  <si>
    <t>bonus aux journalistes, vert-togo, presse en ligne</t>
  </si>
  <si>
    <t>bonus aux journalistes, laverte, presse en ligne</t>
  </si>
  <si>
    <t>bonus aux journalistes, togoenmarche, presse en ligne</t>
  </si>
  <si>
    <t>bonus aux journalistes, aspamnews, presse en ligne</t>
  </si>
  <si>
    <t>bonus aux journalistes, golfenews, presse en ligne</t>
  </si>
  <si>
    <t>bonus aux journalistes, afrique-news, presse en ligne</t>
  </si>
  <si>
    <t>bonus aux journalistes, 228news, presse en ligne</t>
  </si>
  <si>
    <t>bonus aux journalistes, emergence-togo, presse en ligne</t>
  </si>
  <si>
    <t>bureau-maison de la presse</t>
  </si>
  <si>
    <t>maison de la presse-direction organe de presse nouvelle opinion</t>
  </si>
  <si>
    <t>nouvelle opinion direction-vision d'Afrique</t>
  </si>
  <si>
    <t>vision d'Afrique direction- union pour la République</t>
  </si>
  <si>
    <t>bonous aux journalistes, VGK, radio</t>
  </si>
  <si>
    <t>bonous aux journalistes, dunenyo Fm, radio</t>
  </si>
  <si>
    <t>bonous aux journalistes, planète fm, radio</t>
  </si>
  <si>
    <t>bonous aux journalistes, tchaoudjo fm, radio</t>
  </si>
  <si>
    <t>bonous aux journalistes, tabala fm, radio</t>
  </si>
  <si>
    <t>bonous aux journalistes, la voix d'Assoli, radio</t>
  </si>
  <si>
    <t>bonous aux journalistes, méridien FM, radio</t>
  </si>
  <si>
    <t>bonous aux journalistes, kozah FM, radio</t>
  </si>
  <si>
    <t>bonous aux journalistes, centrale FM, radio</t>
  </si>
  <si>
    <t>bonus au journalistes, éveil de la nation, presse écrite</t>
  </si>
  <si>
    <t>bonus au journalistes, vision d'Afrique, presse écrite</t>
  </si>
  <si>
    <t>bonus au journalistes, le changement, presse écrite</t>
  </si>
  <si>
    <t>bonus au journalistes, dialogue, presse écrite</t>
  </si>
  <si>
    <t>bonus au journalistes, nouvelle opinion, presse écrite</t>
  </si>
  <si>
    <t>bonus au journalistes, la manchette, presse écrite</t>
  </si>
  <si>
    <t>bonus au journalistes, le libéral, presse écrite</t>
  </si>
  <si>
    <t>maison-station Lomé</t>
  </si>
  <si>
    <t>station Lomé-station Aného</t>
  </si>
  <si>
    <t>station Aného-prison civile</t>
  </si>
  <si>
    <t>prison civile-station Aného</t>
  </si>
  <si>
    <t>frais de visite</t>
  </si>
  <si>
    <t xml:space="preserve">nourriture </t>
  </si>
  <si>
    <t>station Aného-station Lomé</t>
  </si>
  <si>
    <t>station Lomé-bureau</t>
  </si>
  <si>
    <t>Jail Visit</t>
  </si>
  <si>
    <t>Frais d'envoi de budget à l'informateur de F28</t>
  </si>
  <si>
    <t>Transport Bureau-CEET-Bureau</t>
  </si>
  <si>
    <t>Transport Deckon-Bureau pour achat de carte de recharge</t>
  </si>
  <si>
    <t>Transport Bureau-Deckon pour achat de carte de recharge</t>
  </si>
  <si>
    <t>Achat de carte de recharge pour le bureau</t>
  </si>
  <si>
    <t>Frais partiel de scolarité mois de févrieret mars 2019</t>
  </si>
  <si>
    <t>Frais d'entretien bureau Pélagie mois de février 2019</t>
  </si>
  <si>
    <t>Légalisation de la procuration</t>
  </si>
  <si>
    <t>Transport Bureau-Commissariat-Bureau pour légalisation de procuration</t>
  </si>
  <si>
    <t>Transport Bureau-Ecobank pour relevé bancaire</t>
  </si>
  <si>
    <t>Transport Ecobank-Bureau pour relevé bancaire</t>
  </si>
  <si>
    <t>Transport Bureau-Station pour signature de OV</t>
  </si>
  <si>
    <t>Transport Station-Maison pour signature de OV</t>
  </si>
  <si>
    <t>Transport Maison-Gbényédji pour signature de OV</t>
  </si>
  <si>
    <t>Transport Gbényédji-Bureau pour signature de OV</t>
  </si>
  <si>
    <t>Transport Bureau-Gbényédji pour signature de OV</t>
  </si>
  <si>
    <t>Transport Maison-Ecobank pour approv caisse</t>
  </si>
  <si>
    <t>Transport Ecobank-Bureau pour approv caisse</t>
  </si>
  <si>
    <t>Transport Bureau-OTR pour renseignement</t>
  </si>
  <si>
    <t>Transport OTR-Bureau pour renseignement</t>
  </si>
  <si>
    <t>Transport Bureau-OTR pour remplissage de la fiche</t>
  </si>
  <si>
    <t>Transport OTR-Bureau pour remplissage de la fiche</t>
  </si>
  <si>
    <t>Frais abonnement journaux</t>
  </si>
  <si>
    <t>Bonus opération I33</t>
  </si>
  <si>
    <t>Bonus opération I70</t>
  </si>
  <si>
    <t>Bonus opération Darius</t>
  </si>
  <si>
    <t>Transport Bureau-CNSS pour paiement des cotisation sociales</t>
  </si>
  <si>
    <t>Transport CNSS-Bureau pour paiement des cotisation sociales</t>
  </si>
  <si>
    <t>Transport pour ravitaillemnt bureau</t>
  </si>
  <si>
    <t>Ravitaillement bureau</t>
  </si>
  <si>
    <t>Transport Bureau-OTR pour dépôt de fiche</t>
  </si>
  <si>
    <t>Transport OTR-Bureau pour rdépôt de fiche</t>
  </si>
  <si>
    <t>Achat de timbre fiscalpour dossier des impôts</t>
  </si>
  <si>
    <t>Achat d'encre pour imprimante</t>
  </si>
  <si>
    <t xml:space="preserve">Transport Bureau-OTR </t>
  </si>
  <si>
    <t>Transport OTR -Déckon</t>
  </si>
  <si>
    <t>Transport Déckon-CNSS</t>
  </si>
  <si>
    <t xml:space="preserve">Transport CNSS-Bureau </t>
  </si>
  <si>
    <t>Transport Bureau-Gbényédji pour signature de chèque</t>
  </si>
  <si>
    <t>Transport Gbényédji-Eda-Oba pour signature de chèque</t>
  </si>
  <si>
    <t>Transport Eda-Oba-Bureau pour signature de chèque</t>
  </si>
  <si>
    <t>Transport Bureau-Ecobank pour certification de chèque</t>
  </si>
  <si>
    <t>Transport Ecobank-Bureau pour certification de chèque</t>
  </si>
  <si>
    <t>Transport OTR-Bureau pour dossier impôts</t>
  </si>
  <si>
    <t>Transport Bureau-Ecobank Grand marché pour certification de chèque</t>
  </si>
  <si>
    <t>Transport Ecobank Grand marché-Bureau pour certification de chèque</t>
  </si>
  <si>
    <t>Transport Maison-Station pour envoie de demande de chèque certifié</t>
  </si>
  <si>
    <t>Transport Station-Maison pour envoie de demande de chèque certifié</t>
  </si>
  <si>
    <t>Frais d'envoi de chèque certifié</t>
  </si>
  <si>
    <t>Transfer Fees</t>
  </si>
  <si>
    <t>Transport Bureau-station pour retrait de la demande</t>
  </si>
  <si>
    <t>Transport station-Gbégnédji pour signature du chèque certifié</t>
  </si>
  <si>
    <t>Transport Buerau-Togotélécom pour Abonement Internet</t>
  </si>
  <si>
    <t>Transport Togotélécom-Buerau pour Abonement Internet</t>
  </si>
  <si>
    <t>Frais de transfert budget additionnel I33</t>
  </si>
  <si>
    <t>Avance sur salaire I33</t>
  </si>
  <si>
    <t>Facture d'eau du mois de février 2019</t>
  </si>
  <si>
    <t>Transport Bureau-Ecobank Grand marché pour dépôt de chèque certifié</t>
  </si>
  <si>
    <t>Transport Ecobank Grand marché-Bureau pour dépôt de chèque certifié</t>
  </si>
  <si>
    <t xml:space="preserve">Transport CNSS-Bureau pour retrait de fiche </t>
  </si>
  <si>
    <t xml:space="preserve">Transport Bureau-CNSS pour retrait de fiche </t>
  </si>
  <si>
    <t>Transport pour paiement facture d'eau</t>
  </si>
  <si>
    <t>Transport pour paiement facture d'electricité</t>
  </si>
  <si>
    <t>Transport Bureau-Ecobank Grand marché pour retrait de chèque certifié</t>
  </si>
  <si>
    <t>Transport Ecobank-OTR pour remise de chèque certifié</t>
  </si>
  <si>
    <t xml:space="preserve">Transport OTR-Bureau </t>
  </si>
  <si>
    <t>Transport Bureau-Ecobank pour approv caisse</t>
  </si>
  <si>
    <t>Frais d'entretien bureau Pélagie mois de mars 2019</t>
  </si>
  <si>
    <t>Transport Gbégnédj-Bureau pour signature du chèque certifié</t>
  </si>
  <si>
    <t>Transport station-Gbégnédji pour signature de l'OV</t>
  </si>
  <si>
    <t>Transport Gbégnédj-Bureau pour signature de l'OV</t>
  </si>
  <si>
    <t>Transport Maison-OTR pour dossier impôts</t>
  </si>
  <si>
    <t>Transport Bureau-Ecobank pour retrait de relevé bancaire</t>
  </si>
  <si>
    <t>Transport Ecobank-Bureau pour retrait de relevé bancaire</t>
  </si>
  <si>
    <t>BQ-03-06</t>
  </si>
  <si>
    <t>BQ-03-07</t>
  </si>
  <si>
    <t>BQ-03-08</t>
  </si>
  <si>
    <t>BQ-03-10</t>
  </si>
  <si>
    <t>BQ-03-11</t>
  </si>
  <si>
    <t>BQ-03-13</t>
  </si>
  <si>
    <t>Rech, Reésidence/ Bureau - Avedji Elavagno</t>
  </si>
  <si>
    <t>Aveddji Elavagno - Entreprise de l'Union</t>
  </si>
  <si>
    <t>Entreprise de l'Union - Vakpo</t>
  </si>
  <si>
    <t>Vakpo - Carrefour Margot</t>
  </si>
  <si>
    <t>Carrefour Margot - Télessou II</t>
  </si>
  <si>
    <t>Télessou II - Assigomé</t>
  </si>
  <si>
    <t>Assigomé - FISH</t>
  </si>
  <si>
    <t>FISH -Assigomé</t>
  </si>
  <si>
    <t>Assigomé - Carrefour Margot</t>
  </si>
  <si>
    <t>Carrefour Margot - Entreprise de l'Union</t>
  </si>
  <si>
    <t>Entreprise de l'Union - Bureau</t>
  </si>
  <si>
    <t>Déplacement Informateur/ Sokodé - Sotouboua</t>
  </si>
  <si>
    <t>Sotouboua - Yo,aboua</t>
  </si>
  <si>
    <t>Yomaboua - Agbati</t>
  </si>
  <si>
    <t>Agbati - Yomaboua</t>
  </si>
  <si>
    <t>Yomaboua - Sotouboua</t>
  </si>
  <si>
    <t>sotouboua - Sokodé</t>
  </si>
  <si>
    <t>rech, Reésidence/ Bureau - Entreprise de l'Union</t>
  </si>
  <si>
    <t>Entreprise de l'Union - FISH</t>
  </si>
  <si>
    <t>FISH - Entreprise de l'Union</t>
  </si>
  <si>
    <t>rech, Reésidence/ Bureau - Deux Lions</t>
  </si>
  <si>
    <t>Deux lions  - Agoé Mina Madou</t>
  </si>
  <si>
    <t xml:space="preserve"> Agoé Mina Madou - Agoé Afiovi</t>
  </si>
  <si>
    <t>Agoé Afiovi - Cool Catche</t>
  </si>
  <si>
    <t>Cool Catche - Assiyéyé</t>
  </si>
  <si>
    <t>Assiyéyé - Echangeur</t>
  </si>
  <si>
    <t>Echangeur - Zongo Poste</t>
  </si>
  <si>
    <t>Zongo Poste - Flikpui</t>
  </si>
  <si>
    <t>Flikpui - Zongo Poste</t>
  </si>
  <si>
    <t>Zongo Poste - Demakpoé</t>
  </si>
  <si>
    <t>Demakpoé - Terminal de Sahel</t>
  </si>
  <si>
    <t>Terminal de Sahel - Echangeur</t>
  </si>
  <si>
    <t>Echangeur - Agoé Adougba</t>
  </si>
  <si>
    <t>Agoé Adougba - Kidigan</t>
  </si>
  <si>
    <t>Kidigan - Echangeur</t>
  </si>
  <si>
    <t>Echangeur - Assiyéyé</t>
  </si>
  <si>
    <t>Assiyéyé- - Bureau</t>
  </si>
  <si>
    <t>Mission 3 Avéta/ Bureau - Kégué</t>
  </si>
  <si>
    <t>Mission 3 Kégué - Avéta</t>
  </si>
  <si>
    <t>Mission 3 Boissons</t>
  </si>
  <si>
    <t>Mission 3 Avéta - Kégué</t>
  </si>
  <si>
    <t>Mission 3 Kégué - Bureau</t>
  </si>
  <si>
    <t>Mission 4 Amouzoukondji/ Bureau - Station</t>
  </si>
  <si>
    <t>Mission 4 Lomé - Amouzoukondji</t>
  </si>
  <si>
    <t>Mission 4 Boissons</t>
  </si>
  <si>
    <t>Mission 4 Amouzoukondji - Lomé</t>
  </si>
  <si>
    <t>Mission 4 Station - Bureau</t>
  </si>
  <si>
    <t>Mission 5 Kati/ Bureau - Sration</t>
  </si>
  <si>
    <t>Mission 5 Lomé - Notsè Monou</t>
  </si>
  <si>
    <t>Mission 5 Notsè Monou - Kati</t>
  </si>
  <si>
    <t>Mission 5 Kati - Notsè Monou</t>
  </si>
  <si>
    <t>Mission 5 Notsè Monou - Lomé</t>
  </si>
  <si>
    <t>Mission 5 station - Maison</t>
  </si>
  <si>
    <t>Mission 5 Boissons</t>
  </si>
  <si>
    <t>Mission 7 Tabligbo/Bureau - Station</t>
  </si>
  <si>
    <t>Mission 7 Lomé - Tabligbo</t>
  </si>
  <si>
    <t>Mission 7 Staion - Hôtel</t>
  </si>
  <si>
    <t>Mission 7 Hotel - Centre-ville</t>
  </si>
  <si>
    <t>Mission 7 Tabligbo  - Gboto</t>
  </si>
  <si>
    <t xml:space="preserve">Mission 7 Gboto - Tabligbo </t>
  </si>
  <si>
    <t>Mission 7 Centre Ville - Hôtel</t>
  </si>
  <si>
    <t>Mission 7 Hébergement</t>
  </si>
  <si>
    <t>Mission 7 Boissons</t>
  </si>
  <si>
    <t>Mission 7 Nourriture</t>
  </si>
  <si>
    <t>Mission 7 Hôtel - Bureau de Poste</t>
  </si>
  <si>
    <t>Mission 7 Bureau de Poste - Carrefour Ahépé</t>
  </si>
  <si>
    <t>Mission 7 Carrefour Ahépé - Hôtel</t>
  </si>
  <si>
    <t>Mission 7 Tabligbo - Akoumapé</t>
  </si>
  <si>
    <t>Mission 7 Akoumapé - Tchékpo</t>
  </si>
  <si>
    <t>Mission 7 Tchékpo - Lomé</t>
  </si>
  <si>
    <t>Mission 7 station - Maison</t>
  </si>
  <si>
    <t>Mission 7 Hôtel - Station</t>
  </si>
  <si>
    <t>Mission 9 Centrale/ Maison - Station</t>
  </si>
  <si>
    <t>Mission 9 Lomé - Sokodé</t>
  </si>
  <si>
    <t>Mission 9 Station - Hôtel</t>
  </si>
  <si>
    <t>Mission 9 Hôtel - Akamadé</t>
  </si>
  <si>
    <t>Mission 9 Akamadé - Maison Endur</t>
  </si>
  <si>
    <t>Mission 9 Maison Enduro - Akamadé</t>
  </si>
  <si>
    <t>Mission 9 Akamade - Hôtel</t>
  </si>
  <si>
    <t>Mission 9 Hébergement</t>
  </si>
  <si>
    <t>Mission 9 Boissons</t>
  </si>
  <si>
    <t>Mission 9 Nourriture</t>
  </si>
  <si>
    <t>Mission 9 Hôtel - Station Bassqr</t>
  </si>
  <si>
    <t>Mission 9 Sokodé - Bassar</t>
  </si>
  <si>
    <t>Mission 9 Bassar - Kabou</t>
  </si>
  <si>
    <t>Mission 9 Station - Carrefour Kouka</t>
  </si>
  <si>
    <t>Mission 9 Carrefour Kouka - Kadjampou</t>
  </si>
  <si>
    <t>Mission 9 Kadjampou - Marché</t>
  </si>
  <si>
    <t>Mission 9 Marché - Carrefour Chef Canton</t>
  </si>
  <si>
    <t>Mission 9 Carrefour Chef Canton - Kadjampou</t>
  </si>
  <si>
    <t>Mission 9 Kadjampou - Station</t>
  </si>
  <si>
    <t>Mission 9 Kabou - Sokodé</t>
  </si>
  <si>
    <t>Mission 9 Hôtel - Maison Enduro</t>
  </si>
  <si>
    <t>Mission 9 Maison Enduro - Hôtel</t>
  </si>
  <si>
    <t>Mission 9 Hotel - Station Adjengré</t>
  </si>
  <si>
    <t>Mission 9 Sokodé - Adjengré</t>
  </si>
  <si>
    <t>Mission 9 Station Texaco - Belle Fraîcheur</t>
  </si>
  <si>
    <t>Mission 9 Belle Fraîcheur - Marché</t>
  </si>
  <si>
    <t>Mission 9 Marché - Station Texaco</t>
  </si>
  <si>
    <t>Mission 9 Adjengré - Sokodé</t>
  </si>
  <si>
    <t>Mission 9 Station - Hotel</t>
  </si>
  <si>
    <t>Mission 9 Maison Enduro - Station</t>
  </si>
  <si>
    <t>Mission 9 Sokodé - Bousalou</t>
  </si>
  <si>
    <t>Mission 9 Bousalou - Sokodé</t>
  </si>
  <si>
    <t>Mission 9 Station - Sagbadei</t>
  </si>
  <si>
    <t>Mission 9 Sagbadei - Sokodé</t>
  </si>
  <si>
    <t>Mission 9 Hôtel - Station</t>
  </si>
  <si>
    <t>Mission 9 Belle Fraîcheur - Station Texaco</t>
  </si>
  <si>
    <t>Mission 9 Adjengré - Lomé</t>
  </si>
  <si>
    <t>Mission 9 station - Maison</t>
  </si>
  <si>
    <t>Mission 11 Dagué/ Bureau - CITOGO</t>
  </si>
  <si>
    <t>Mission 11 CIMTOGO - Agbavi</t>
  </si>
  <si>
    <t>Mission 11 Agbavi - Dagué Monou</t>
  </si>
  <si>
    <t>Mission 11 Dagué Monou - Zongo</t>
  </si>
  <si>
    <t>Mission 11 Zongo - Yéssuvito</t>
  </si>
  <si>
    <t>Mission 11 Yessuvito - Agbodan</t>
  </si>
  <si>
    <t>Mission 11 Agbodan - Dagué Monou</t>
  </si>
  <si>
    <t>Mission 11 Dagué Monou - Agbavi</t>
  </si>
  <si>
    <t>Mission 11 Agbavi - Tsikpo Kopé</t>
  </si>
  <si>
    <t>Mission 11 Tsikpo Kopé - Agbavi</t>
  </si>
  <si>
    <t>Mission 11 Agbavi - CIMTOGO</t>
  </si>
  <si>
    <t>Mission 11 CIMTOGO - Bureau</t>
  </si>
  <si>
    <t>Mission 13 Gapé/ Maison - Station</t>
  </si>
  <si>
    <t>Mission 13 Lomé - Agbélouvé</t>
  </si>
  <si>
    <t>Mission 13 Agbélouvé - Gapé</t>
  </si>
  <si>
    <t>Mission 13 Station - Hôtel</t>
  </si>
  <si>
    <t>Mission 13 Hôtel - Gapé Centre</t>
  </si>
  <si>
    <t>Mission 13 Gapé Centre - Marché</t>
  </si>
  <si>
    <t>Mission 13 Marché - EPP Centrale</t>
  </si>
  <si>
    <t>Mission 13 EPP centrale - Gapé Centre</t>
  </si>
  <si>
    <t>Mission 13 Gapé Centre - Hôtel</t>
  </si>
  <si>
    <t>Mission 13 Boissons</t>
  </si>
  <si>
    <t>Mission 13 Hébergement</t>
  </si>
  <si>
    <t>Mission 13 Nourriture</t>
  </si>
  <si>
    <t>Mission 13 Gapé Centre - EPP Centrale</t>
  </si>
  <si>
    <t>Mission 13 EPP centrale - Lonvo</t>
  </si>
  <si>
    <t>Mission 13 Lonvo - Gapé Centre</t>
  </si>
  <si>
    <t xml:space="preserve">Mission 13 Hotel - Station </t>
  </si>
  <si>
    <t>Mission 13 Gapé - Agbélouvé</t>
  </si>
  <si>
    <t>Mission 13 Agbélouvé - Lomé</t>
  </si>
  <si>
    <t>Mission 13 station - Maison</t>
  </si>
  <si>
    <t>Bureau - Zongo  Mission N°1</t>
  </si>
  <si>
    <t>Zongo - Bureau  Mission  N°1</t>
  </si>
  <si>
    <t>Boissons  Mission N°1</t>
  </si>
  <si>
    <t>Maison - Zongo  Mission  N°1</t>
  </si>
  <si>
    <t>Transport local  Mission  N°1</t>
  </si>
  <si>
    <t>Zongo - Bureau  Mission N°1</t>
  </si>
  <si>
    <t>Maison - Zongo  Mission  N°2 nuité1</t>
  </si>
  <si>
    <t>Hébergement  Mission N°2</t>
  </si>
  <si>
    <t>Nourriture  Mission N°2</t>
  </si>
  <si>
    <t>Hébergement  Mission N°2 nuité1</t>
  </si>
  <si>
    <t>Boissons  Mission N°2</t>
  </si>
  <si>
    <t>Bureau - Maison  Mission N°2</t>
  </si>
  <si>
    <t>Bureau - Dva  Mission N°6</t>
  </si>
  <si>
    <t>Dva - Bureau  Mission N°6</t>
  </si>
  <si>
    <t>Boissons  Mission N°6</t>
  </si>
  <si>
    <t>Bureau - Quartier Belgique Mission N°7</t>
  </si>
  <si>
    <t>Quartier Belgique - Bureau Mission N°7</t>
  </si>
  <si>
    <t>Boissons  Mission N°7</t>
  </si>
  <si>
    <t>Bureau - Sogbossito Mission N°8</t>
  </si>
  <si>
    <t>Sogbossito - Bureau Mission N°8</t>
  </si>
  <si>
    <t>Boissons Mission N°8</t>
  </si>
  <si>
    <t>Maison - Station Mission N°10 nuité1</t>
  </si>
  <si>
    <t>Lomé - Blitta Mission N°10</t>
  </si>
  <si>
    <t>Station - Hotel Mission  N°10</t>
  </si>
  <si>
    <t>Hébergement Mission N°10 nuité1</t>
  </si>
  <si>
    <t>Nourriture Mission N°10</t>
  </si>
  <si>
    <t xml:space="preserve">Boissons Mission N°10 </t>
  </si>
  <si>
    <t xml:space="preserve">Transport local Mission  N°10 </t>
  </si>
  <si>
    <t xml:space="preserve">Hébergement Mission N°10 nuité1 </t>
  </si>
  <si>
    <t xml:space="preserve">Nourriture Mission  N°10 </t>
  </si>
  <si>
    <t xml:space="preserve">Boissons Mission  N°10 </t>
  </si>
  <si>
    <t>Hébergement  Mission N°10 nuité1</t>
  </si>
  <si>
    <t>Transport local Mission N°10</t>
  </si>
  <si>
    <t>Boissons Mission N°10</t>
  </si>
  <si>
    <t>Hotel - Station   MissionN°10</t>
  </si>
  <si>
    <t>Blitta - Lome Mission  N°10</t>
  </si>
  <si>
    <t>NourritureMission N°10</t>
  </si>
  <si>
    <t>Station - Maison Mission N°10</t>
  </si>
  <si>
    <t>Bureau - Oando Mission N°13</t>
  </si>
  <si>
    <t>Transport local Mission N°13</t>
  </si>
  <si>
    <t>Boissons Mission N°13</t>
  </si>
  <si>
    <t>Voudoto - Maison Mission N°13</t>
  </si>
  <si>
    <t>Bureau - Zogbedi Mission N°14</t>
  </si>
  <si>
    <t>Transport local Mission N°14</t>
  </si>
  <si>
    <t>Bar Reve - Bureau Mission N°14</t>
  </si>
  <si>
    <t>Boissons Mission N°14</t>
  </si>
  <si>
    <t>Bureau - Kougnito Mission N°15</t>
  </si>
  <si>
    <t>Transport local Mission N°15</t>
  </si>
  <si>
    <t>Boissons Mission N°15</t>
  </si>
  <si>
    <t>Bar maquit - Bureau Mission N°15</t>
  </si>
  <si>
    <t>Achat de 05 power bank pour département investigation</t>
  </si>
  <si>
    <t>Abonnement internet mois de mars Fact N°1-5051304002</t>
  </si>
  <si>
    <t>Honnoraire Avocat Djafo Kokou affaire Alassani Razak</t>
  </si>
  <si>
    <t>bonous aux journalistes, Lomebougeinfo, presse en ligne</t>
  </si>
  <si>
    <t>bonous aux journalistes, Nouvelleafrique, presse en ligne</t>
  </si>
  <si>
    <t>bonous aux journalistes, Radio la voix des plateaux, radio</t>
  </si>
  <si>
    <t>bonus au journalistes, Le canard indépendant, presse écrite</t>
  </si>
  <si>
    <t>bonus au journalistes, Union pour la République presse écrite</t>
  </si>
  <si>
    <t>bonus au journalistes, Chronique de la semaine, presse écrite</t>
  </si>
  <si>
    <t>Frais de visa Lomé pour opération pointe d'ivoire</t>
  </si>
  <si>
    <t>AVAAZ</t>
  </si>
  <si>
    <t>CA-04-01</t>
  </si>
  <si>
    <t>CA-04-02</t>
  </si>
  <si>
    <t>CA-04-03</t>
  </si>
  <si>
    <t>CA-04-04</t>
  </si>
  <si>
    <t>CA-04-05</t>
  </si>
  <si>
    <t>CA-04-06</t>
  </si>
  <si>
    <t>CA-04-07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</si>
  <si>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</si>
  <si>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</si>
  <si>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</si>
  <si>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</si>
  <si>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</si>
  <si>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</si>
  <si>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</si>
  <si>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</si>
  <si>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</si>
  <si>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</si>
  <si>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</si>
  <si>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</si>
  <si>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</si>
  <si>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</si>
  <si>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</si>
  <si>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</si>
  <si>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</si>
  <si>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CA-04-27</t>
  </si>
  <si>
    <t>CA-04-28</t>
  </si>
  <si>
    <t>CA-04-29</t>
  </si>
  <si>
    <t>CA-04-30</t>
  </si>
  <si>
    <t>CA-04-31</t>
  </si>
  <si>
    <t>CA-04-32</t>
  </si>
  <si>
    <t>CA-04-33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</si>
  <si>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</si>
  <si>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</si>
  <si>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</si>
  <si>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</si>
  <si>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</si>
  <si>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</si>
  <si>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</si>
  <si>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</si>
  <si>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</si>
  <si>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</si>
  <si>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</si>
  <si>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CA-04-45</t>
  </si>
  <si>
    <t>CA-04-46</t>
  </si>
  <si>
    <t>CA-04-47</t>
  </si>
  <si>
    <t>CA-04-49</t>
  </si>
  <si>
    <t>CA-04-50</t>
  </si>
  <si>
    <t>CA-04-51</t>
  </si>
  <si>
    <t>CA-04-52</t>
  </si>
  <si>
    <t>CA-04-53</t>
  </si>
  <si>
    <t>CA-04-54</t>
  </si>
  <si>
    <t>CA-04-55</t>
  </si>
  <si>
    <t>CA-04-56</t>
  </si>
  <si>
    <t>CA-04-57</t>
  </si>
  <si>
    <t>CA-04-58</t>
  </si>
  <si>
    <t>CA-04-59</t>
  </si>
  <si>
    <t>CA-04-60</t>
  </si>
  <si>
    <t>CA-04-61</t>
  </si>
  <si>
    <t>CA-04-62</t>
  </si>
  <si>
    <t>CA-04-63</t>
  </si>
  <si>
    <t>CA-04-64</t>
  </si>
  <si>
    <t>CA-04-65</t>
  </si>
  <si>
    <t>CA-04-66</t>
  </si>
  <si>
    <t>CA-04-67</t>
  </si>
  <si>
    <t>CA-04-68</t>
  </si>
  <si>
    <t>CA-04-69</t>
  </si>
  <si>
    <t>CA-04-71</t>
  </si>
  <si>
    <t>CA-04-72</t>
  </si>
  <si>
    <t>CA-04-73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</si>
  <si>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30/04/2019</t>
    </r>
  </si>
  <si>
    <t>OUI</t>
  </si>
  <si>
    <t>Bureau-OTR pour impôt</t>
  </si>
  <si>
    <t>OTR-Bureau pour impôt</t>
  </si>
  <si>
    <t>Paiement partiel des frais de scolarité Appolinaire mois d'Avril-Mai 2019</t>
  </si>
  <si>
    <t xml:space="preserve">Frais entretien local et de jardinage </t>
  </si>
  <si>
    <t>Avance sur salaire Appolinaire</t>
  </si>
  <si>
    <t>Transport pour renseignement à Ecobank et Orabank pour ouverture de compte</t>
  </si>
  <si>
    <t>Achat de 04 boites d'encre pour imprimante bureau</t>
  </si>
  <si>
    <t>Bureau-Deckon pour achat d'ncre imprimante bureau</t>
  </si>
  <si>
    <t>Deckon-Bureau pour achat d'ncre imprimante bureau</t>
  </si>
  <si>
    <t>Ravitaillement pour le bureau</t>
  </si>
  <si>
    <t>Transport pour ravitaillement bureau</t>
  </si>
  <si>
    <t>Transport Bureau-Ecobank pour approvissionnement de la caisse</t>
  </si>
  <si>
    <t>Transport Ecobank-Bureau pour approvissionnement de la caisse</t>
  </si>
  <si>
    <t>Transport Maison-Gbényédji pour signature de chèque certifié</t>
  </si>
  <si>
    <t>Transport Gbényédji-Ecobank pour dépôt de chèque certifié</t>
  </si>
  <si>
    <t>Transport Ecobank-Bureau pour dépôt de chèque certifié</t>
  </si>
  <si>
    <t>Transport Bureau-Ecobank pour retrait de chèque certifié</t>
  </si>
  <si>
    <t>Transport OTR-Bureau pour remise de chèque certifié</t>
  </si>
  <si>
    <t>Frais de ramassage de poubelle mois de mars</t>
  </si>
  <si>
    <t>Transport OTR-Bureau pour règlement impôt</t>
  </si>
  <si>
    <t>Transport Bureau-Gbényédji pour signature du contrat</t>
  </si>
  <si>
    <t>Transport Gbényédji-DHL pour envoi de contrat</t>
  </si>
  <si>
    <t>Transport DHL-Bureau pour envoi de contrat</t>
  </si>
  <si>
    <t>Transport Bureau-Déckon pour achat de carte de recharge</t>
  </si>
  <si>
    <t>Transport CNSS-Bureau pour achat de carte de recharge</t>
  </si>
  <si>
    <t>Transport Déckon-CNSS pour information</t>
  </si>
  <si>
    <t xml:space="preserve">Frais d'envoi de contrat via DHL </t>
  </si>
  <si>
    <t>Frais d'envoi udget additionnel à I33</t>
  </si>
  <si>
    <t>Transport Maison-Allianz pour réception proformat police d'assurance</t>
  </si>
  <si>
    <t>Transport Allianz-Bureau pour réception proformat police d'assurance</t>
  </si>
  <si>
    <t>Abonnement internet mois d'avril 2019 facture N°1-55135919460</t>
  </si>
  <si>
    <t>Transport Bureau-Togo Télécom pour internet</t>
  </si>
  <si>
    <t>Transport Togo Télécom-Bureau pour internet</t>
  </si>
  <si>
    <t>Transport Bureau-DHL pour retrait des contrats</t>
  </si>
  <si>
    <t>Transport DHL-Allianz pour retrait de facture</t>
  </si>
  <si>
    <t>Transport Allianz-Bureau pour retrait de facture</t>
  </si>
  <si>
    <t>Transport Bureau-Hotel pour signature de l'OV</t>
  </si>
  <si>
    <t>Transport Bureau-Gbényédji pour dépôt de l'OV</t>
  </si>
  <si>
    <t>Transport Gbényédji-Ecobank pour dépôt de l'OV</t>
  </si>
  <si>
    <t>Transport Ecobank-Bureau pour dépôt de l'OV</t>
  </si>
  <si>
    <t>Transport Hotel-Ecole pour signature de l'OV</t>
  </si>
  <si>
    <t>Transport Bureau-Orabank pour ouverture de compte</t>
  </si>
  <si>
    <t>Transport Orabank-Bureau pour ouverture de compte</t>
  </si>
  <si>
    <t>Frais de néttoyage bureau Pélagie mois d'Avril 2019</t>
  </si>
  <si>
    <t>Transport Bureau-Gbényédji pour Signature de chèques</t>
  </si>
  <si>
    <t>Transport Gbényédji-Bureau pour Signature de chèques</t>
  </si>
  <si>
    <t>Transport Bureau-Ecobank pour Signature de chèques</t>
  </si>
  <si>
    <t>Facture d'eau mois de mars 2019</t>
  </si>
  <si>
    <t>Transport TDE-CEET pour paiement de facture d'électricité mois de mars</t>
  </si>
  <si>
    <t>Transport CEET-Bureau pour paiement de factures</t>
  </si>
  <si>
    <t>Transport de l'équipe pour célébration 1er mai</t>
  </si>
  <si>
    <t>Transport pour achat de kits</t>
  </si>
  <si>
    <t>Transport Ecobank-Bureau pour Signature de chèques</t>
  </si>
  <si>
    <t>Transport Maison-OTR pour règlement impôt</t>
  </si>
  <si>
    <t>Bureau-Aéroport pour une séance de travail avec OFFAP</t>
  </si>
  <si>
    <t>Bureau-Hédzranawoé rencontre avec l'avocat</t>
  </si>
  <si>
    <t>Maison-Prison pour visite aux détenus</t>
  </si>
  <si>
    <t>Bureau-Tribunal pour rencontre avec le 4em substitut</t>
  </si>
  <si>
    <t>Tribunal-Bureau</t>
  </si>
  <si>
    <t>Bureau-Orabank pour ouverture de compte</t>
  </si>
  <si>
    <t>Prise de photos passeport pour ouverture de compte</t>
  </si>
  <si>
    <t>Bureau -Interpol pour remise de courrier</t>
  </si>
  <si>
    <t>Aéroport-Bureau pour une séance de travail avec OFFAP</t>
  </si>
  <si>
    <t>Hédzranawoé-Bureau rencontre avec l'avocat</t>
  </si>
  <si>
    <t>Prison- Bureau pour visite aux détenus</t>
  </si>
  <si>
    <t>Tribunal-Bureau pour rencontre avec le 4em substitut</t>
  </si>
  <si>
    <t>Orabank-Bureau pour ouverture de compte</t>
  </si>
  <si>
    <t>Interpol-MEDDPN  pour remise de courrier</t>
  </si>
  <si>
    <t>MEDDPN-Bureau  pour remise de courrier</t>
  </si>
  <si>
    <t>Bureau-Adido Adin</t>
  </si>
  <si>
    <t>Adido Adin-Bureau</t>
  </si>
  <si>
    <t>Achats de 5 Clés USB</t>
  </si>
  <si>
    <t>Bureau-Tribunal</t>
  </si>
  <si>
    <t>bureau-sagbado</t>
  </si>
  <si>
    <t>formation en webmaster, rédacteur Web Nicolas</t>
  </si>
  <si>
    <t>Team building</t>
  </si>
  <si>
    <t>sagbado-bureau</t>
  </si>
  <si>
    <t>bureau-ministère de l'agricuture</t>
  </si>
  <si>
    <t>ministère de l'agriculture-maison</t>
  </si>
  <si>
    <t>bureau-maison des jeunes</t>
  </si>
  <si>
    <t>maison de jeunes-maison</t>
  </si>
  <si>
    <t>maison de la presse-CASEF</t>
  </si>
  <si>
    <t>CASEF-bureau</t>
  </si>
  <si>
    <t>bureau-lomegan</t>
  </si>
  <si>
    <t>lomegan-groupe C</t>
  </si>
  <si>
    <t>groupe C-agbalepedo</t>
  </si>
  <si>
    <t>agbalepedo-totsi</t>
  </si>
  <si>
    <t>totsi-limousine</t>
  </si>
  <si>
    <t>limousine-agoe telessou</t>
  </si>
  <si>
    <t>agoe telessou-anyome</t>
  </si>
  <si>
    <t>anyome-avedji</t>
  </si>
  <si>
    <t>avedji-sun city</t>
  </si>
  <si>
    <t>sun city-madiba</t>
  </si>
  <si>
    <t>madiba-amadahome</t>
  </si>
  <si>
    <t>amadahome-vakpo</t>
  </si>
  <si>
    <t>vakpo-EPP adidogome1</t>
  </si>
  <si>
    <t>EPP adidogome1-wonyome</t>
  </si>
  <si>
    <t>wonyome-lycée technique</t>
  </si>
  <si>
    <t>lycée technique-bureau</t>
  </si>
  <si>
    <t>bonus aux journalistes, informateur228, presse en ligne</t>
  </si>
  <si>
    <t>bonus aux journalistes, reporterdafrique, presse en ligne</t>
  </si>
  <si>
    <t>bonus aux journalistes, togo24, presse en ligne</t>
  </si>
  <si>
    <t>bonus aux journalistes, lomebougeinfo, presse en ligne</t>
  </si>
  <si>
    <t>bunous aux journalistes, nouvelle opinion presse écrite</t>
  </si>
  <si>
    <t>bunous aux journalistes, dialogue, presse écrite</t>
  </si>
  <si>
    <t>bunous aux journalistes, vision d'Afrique, presse écrite</t>
  </si>
  <si>
    <t>bunous aux journalistes, canard indépendant, presse écrite</t>
  </si>
  <si>
    <t>bunous aux journalistes, éveil de la nation, presse écrite</t>
  </si>
  <si>
    <t>bunous aux journalistes, le léibéral, presse écrite</t>
  </si>
  <si>
    <t>bunous aux journalistes, chronique de la semaine, presse écrite</t>
  </si>
  <si>
    <t>bunous aux journalistes, le changement, presse écrite</t>
  </si>
  <si>
    <t>bunous aux journalistes, union pour la patrie, presse crite</t>
  </si>
  <si>
    <t>bunous aux journalistes, VGK, radio</t>
  </si>
  <si>
    <t>bunous aux journalistes, centrale fm, radio</t>
  </si>
  <si>
    <t>bunous aux journalistes, esperanza, radio</t>
  </si>
  <si>
    <t>bunous aux journalistes, citadelle fm, radio</t>
  </si>
  <si>
    <t>bunous aux journalistes, itiessi fm, radio</t>
  </si>
  <si>
    <t>bunous aux journalistes, la voix d'assoli, radio</t>
  </si>
  <si>
    <t>bunous aux journalistes, méridien fm, radio</t>
  </si>
  <si>
    <t>bunous aux journalistes, planète fm, radio</t>
  </si>
  <si>
    <t>bunous aux journalistes, tchaoudjo fm, radio</t>
  </si>
  <si>
    <t>bunous aux journalistes, dunenyo fm, radio</t>
  </si>
  <si>
    <t>avance sur salaire Nicolas</t>
  </si>
  <si>
    <t>avance sur salaire I70</t>
  </si>
  <si>
    <t>M 04 Amouzoukondji/ Maison - Station</t>
  </si>
  <si>
    <t>M 04 Lomé - Amouzoukondji</t>
  </si>
  <si>
    <t>M 04 Boissons</t>
  </si>
  <si>
    <t>M 04 Qmouzoukondji - Lomé</t>
  </si>
  <si>
    <t>M 04 Station - Bureau</t>
  </si>
  <si>
    <t>M07 Assigome/ Bureau - Carrefour Zossimé</t>
  </si>
  <si>
    <t>M07 Carrefour Zossimé - Assigome</t>
  </si>
  <si>
    <t>M07 Boissons</t>
  </si>
  <si>
    <t>M07 Assigoma - Carrefour Zossimé</t>
  </si>
  <si>
    <t>M07 Carrefour Zossimé - Bureau</t>
  </si>
  <si>
    <t>M08 Notsè/ Maison - Station</t>
  </si>
  <si>
    <t>M08 Lomé - Notsè</t>
  </si>
  <si>
    <t>M08 station - Hôtel</t>
  </si>
  <si>
    <t>M08 Hôtel - Marché</t>
  </si>
  <si>
    <t>M08 Marché - Kpédome</t>
  </si>
  <si>
    <t>M08 Boissons</t>
  </si>
  <si>
    <t>M08 Kpédome - Carrefour MRS</t>
  </si>
  <si>
    <t>M08 Carrefour MRS - Hôtel</t>
  </si>
  <si>
    <t>M08 Hôtel - Dégbé</t>
  </si>
  <si>
    <t>M08 Dégbé - Hôtel</t>
  </si>
  <si>
    <t>M08 Nourriture</t>
  </si>
  <si>
    <t>M08 Dégbé - Zongo</t>
  </si>
  <si>
    <t>M08 Zongo - Dégbé</t>
  </si>
  <si>
    <t>M08 Hôtel - Station</t>
  </si>
  <si>
    <t>M08 Notsè - Lomé</t>
  </si>
  <si>
    <t>M08 Station - Maison</t>
  </si>
  <si>
    <t>M10 Agbélouvé-Gapé/ Maison - Station</t>
  </si>
  <si>
    <t>M10 Lomé - Agbélouvé</t>
  </si>
  <si>
    <t>M10 station - Hôtel</t>
  </si>
  <si>
    <t>M10 Hôtel - Marché</t>
  </si>
  <si>
    <t>M10 Boissons</t>
  </si>
  <si>
    <t>M10 Marché - CIB INTA</t>
  </si>
  <si>
    <t>M10 CIB - Hôtel</t>
  </si>
  <si>
    <t>M10 Hotel - Cathédrale</t>
  </si>
  <si>
    <t>M10 Cathédrale - Hôtel</t>
  </si>
  <si>
    <t>M10 Nourriture</t>
  </si>
  <si>
    <t>M10 Hôtel - Station</t>
  </si>
  <si>
    <t>M10 Agbélouvé - Gapé</t>
  </si>
  <si>
    <t>M10 Gapé Centre - Marché</t>
  </si>
  <si>
    <t>M10 Marché - Gapé Centre</t>
  </si>
  <si>
    <t>M10 Gapé Centre - Lonvo</t>
  </si>
  <si>
    <t>M10 Lonvo - Gapé Centre</t>
  </si>
  <si>
    <t>M10 Gapé - Agbélouvé</t>
  </si>
  <si>
    <t>M10 Station - Hôtel</t>
  </si>
  <si>
    <t>M10 Agbélouvé - Lomé</t>
  </si>
  <si>
    <t>M10 Station - Maison</t>
  </si>
  <si>
    <t>M11 Akébou / Maison - Station</t>
  </si>
  <si>
    <t>M11 Lomé  - Atakpamé</t>
  </si>
  <si>
    <t>M11 Atakpamé - Témédja</t>
  </si>
  <si>
    <t>M11 Témédja - Kougnowou</t>
  </si>
  <si>
    <t>M11 station - Hôtel</t>
  </si>
  <si>
    <t>M11 Hôtel - Restaurant</t>
  </si>
  <si>
    <t>M11 Boissons</t>
  </si>
  <si>
    <t>M11 Restaurant - Hôtel</t>
  </si>
  <si>
    <t>M11 Nourriture</t>
  </si>
  <si>
    <t>M11 Hôtel - Station</t>
  </si>
  <si>
    <t>M11 Kougnowou - Ayagba</t>
  </si>
  <si>
    <t>M11 Station - Marché</t>
  </si>
  <si>
    <t>M11 Marché - Pont Nord</t>
  </si>
  <si>
    <t>M11 Pont Nord - Marché</t>
  </si>
  <si>
    <t>M11 Marché - Ayagba Centre</t>
  </si>
  <si>
    <t>M11 Ayagba Centre - Marché</t>
  </si>
  <si>
    <t>M11 Marché - Station</t>
  </si>
  <si>
    <t>M11 Ayagba - Kougnowou</t>
  </si>
  <si>
    <t>M11 Station - Restaurant</t>
  </si>
  <si>
    <t>M11 Restaurant - Station</t>
  </si>
  <si>
    <t>M11 Station - Hôtel</t>
  </si>
  <si>
    <t>M11 Kougnowou - Gbendé</t>
  </si>
  <si>
    <t>M11 Marché - Quartier Royal</t>
  </si>
  <si>
    <t>M11 Quartier Royal - Marché</t>
  </si>
  <si>
    <t>M11 Gbendé - Kougnowou</t>
  </si>
  <si>
    <t>M11 Hôtel - station</t>
  </si>
  <si>
    <t>M11 Marché - Lycée</t>
  </si>
  <si>
    <t>M11 Lycée - Marché</t>
  </si>
  <si>
    <t>M11 Marché - Djokoumé</t>
  </si>
  <si>
    <t>M11 Djokoumé - Marché</t>
  </si>
  <si>
    <t>M11 Maerché - Hôtel</t>
  </si>
  <si>
    <t>M11 Hôtel - Togocel</t>
  </si>
  <si>
    <t>M11 Togocel - Hôtel</t>
  </si>
  <si>
    <t>M11 Kougnowou - Témédja</t>
  </si>
  <si>
    <t>M11 Témédja - Agbonou</t>
  </si>
  <si>
    <t>M11 Agbonou - Lomé</t>
  </si>
  <si>
    <t>M11 Station - Maison</t>
  </si>
  <si>
    <t>M15 Agbavi/ Maison - CIMTOGO</t>
  </si>
  <si>
    <t>M15 CIMTOGO - Agbavi</t>
  </si>
  <si>
    <t>M15 Agbavi - Dague Monou</t>
  </si>
  <si>
    <t>M15 Dague Monou - Agbavi</t>
  </si>
  <si>
    <t>M15 Boissons</t>
  </si>
  <si>
    <t>M15 Agbavi - CIMTOGO</t>
  </si>
  <si>
    <t>M15 CIMTOGO - Bureau</t>
  </si>
  <si>
    <t>M17/ Port de pêche / Bureau - Port de Pêche</t>
  </si>
  <si>
    <t>M17 Katanga- Harbord</t>
  </si>
  <si>
    <t>M17 Harbord - Katanga</t>
  </si>
  <si>
    <t>M17 Katanga - Hôtel le Pelican</t>
  </si>
  <si>
    <t>M17 Hôtel Le Pélican - Plage Assigame</t>
  </si>
  <si>
    <t>M17 Plage - Bureau</t>
  </si>
  <si>
    <t>M17 Boissons</t>
  </si>
  <si>
    <t>M19 Kangny Kopé / Bureau - CIMTOGO</t>
  </si>
  <si>
    <t>M19 CIMTOGO - Kangny Kopé</t>
  </si>
  <si>
    <t>M19 Kagny Kopé -  CIMTOGO</t>
  </si>
  <si>
    <t>M19 CIMTOGO - Bureau</t>
  </si>
  <si>
    <t>M19 Boissons</t>
  </si>
  <si>
    <t xml:space="preserve"> M 1 Bureau - Sogbossito Sud</t>
  </si>
  <si>
    <t xml:space="preserve"> M 1 Sogbossito - Maison</t>
  </si>
  <si>
    <t xml:space="preserve"> M 1 Boissons</t>
  </si>
  <si>
    <t xml:space="preserve"> M 2 Bureau - Sogbossito Sud</t>
  </si>
  <si>
    <t xml:space="preserve"> M 2 Sogbossito Sud  - Bar saint cyr</t>
  </si>
  <si>
    <t xml:space="preserve"> M 2 Bar saint cyr - Bureau</t>
  </si>
  <si>
    <t xml:space="preserve"> M 2 Boissons</t>
  </si>
  <si>
    <t xml:space="preserve"> M 3 Bureau - Oando</t>
  </si>
  <si>
    <t xml:space="preserve"> M 3 Oando - Bureau</t>
  </si>
  <si>
    <t xml:space="preserve"> M 3 Boissons</t>
  </si>
  <si>
    <t xml:space="preserve"> M 5 Bureau - Sogbossito</t>
  </si>
  <si>
    <t xml:space="preserve"> M 5 Sogbossito - Bar Prestige</t>
  </si>
  <si>
    <t xml:space="preserve"> M 5 Bar Prestige - Maison</t>
  </si>
  <si>
    <t xml:space="preserve"> M 5 Boissons</t>
  </si>
  <si>
    <t xml:space="preserve"> M 6 Bureau - Oando</t>
  </si>
  <si>
    <t xml:space="preserve"> M 6 Oando - Bureau</t>
  </si>
  <si>
    <t xml:space="preserve"> M 6 Boissons</t>
  </si>
  <si>
    <t xml:space="preserve"> M 6 Lomé - Adjingre</t>
  </si>
  <si>
    <t xml:space="preserve"> M 6 Adjingre - Lome</t>
  </si>
  <si>
    <t xml:space="preserve"> M 6 Crédit téléphone</t>
  </si>
  <si>
    <t xml:space="preserve"> M 6 Nourriture</t>
  </si>
  <si>
    <t xml:space="preserve"> M 9 Maison - Station </t>
  </si>
  <si>
    <t xml:space="preserve"> M 9 Lome - Sokode </t>
  </si>
  <si>
    <t xml:space="preserve"> M 9 Station - Hotel</t>
  </si>
  <si>
    <t xml:space="preserve"> M 9 Transport local</t>
  </si>
  <si>
    <t xml:space="preserve"> M 9 Nourriture</t>
  </si>
  <si>
    <t xml:space="preserve"> M 9 Boissons</t>
  </si>
  <si>
    <t xml:space="preserve"> M 9 Sokode - koumonde</t>
  </si>
  <si>
    <t xml:space="preserve"> M 9 Koumonde - Sokode</t>
  </si>
  <si>
    <t xml:space="preserve"> M 9 Hotel - Station</t>
  </si>
  <si>
    <t xml:space="preserve"> M 9 Sokode - Lome</t>
  </si>
  <si>
    <t xml:space="preserve"> M 9 Station - Maison</t>
  </si>
  <si>
    <t xml:space="preserve"> M 13 Bureau - Station </t>
  </si>
  <si>
    <t xml:space="preserve"> M 13 Lome - Kara</t>
  </si>
  <si>
    <t xml:space="preserve"> M 13 Station - Hotel Pasific</t>
  </si>
  <si>
    <t xml:space="preserve"> M 13 Hotel Pasific - Hotel Pavion</t>
  </si>
  <si>
    <t xml:space="preserve"> M 13 Hotel Pavion - Hotel Epervier</t>
  </si>
  <si>
    <t xml:space="preserve"> M 13 Transport local</t>
  </si>
  <si>
    <t xml:space="preserve"> M 13 Nourriture</t>
  </si>
  <si>
    <t xml:space="preserve"> M 13 Boissons</t>
  </si>
  <si>
    <t xml:space="preserve"> M 13 Hotel - Station</t>
  </si>
  <si>
    <t xml:space="preserve"> M 13 Kara - Lome </t>
  </si>
  <si>
    <t xml:space="preserve"> M 13 Station - Maison</t>
  </si>
  <si>
    <t xml:space="preserve"> M 12 Bureau - Ccl</t>
  </si>
  <si>
    <t xml:space="preserve"> M 12 Ccl - Oando Sogbossito</t>
  </si>
  <si>
    <t xml:space="preserve"> M 12 Oando Sogbossito - Bureau</t>
  </si>
  <si>
    <t xml:space="preserve"> M 12 Boissons</t>
  </si>
  <si>
    <t xml:space="preserve"> M 14 Bureau - Zogbedji </t>
  </si>
  <si>
    <t xml:space="preserve"> M 14 Zogbedji - Bar Foufou</t>
  </si>
  <si>
    <t xml:space="preserve"> M 14 Bar Foufou - Zogbedji </t>
  </si>
  <si>
    <t xml:space="preserve"> M 14 Zogbedji - Bureau</t>
  </si>
  <si>
    <t xml:space="preserve"> M 14 Boissons</t>
  </si>
  <si>
    <t xml:space="preserve"> M 16 Bureau - Sogbossito</t>
  </si>
  <si>
    <t xml:space="preserve"> M 16 Sogbossito - Bar Prestige</t>
  </si>
  <si>
    <t xml:space="preserve"> M 16 Bar Prestige - Maison</t>
  </si>
  <si>
    <t xml:space="preserve"> M 16 Boissons</t>
  </si>
  <si>
    <t xml:space="preserve"> M 18 Bureau - Quartier Belgique</t>
  </si>
  <si>
    <t xml:space="preserve"> M 18 Quartier Belgique - Bar Awouyo</t>
  </si>
  <si>
    <t xml:space="preserve"> M 18 Bar Awouyo - Maison</t>
  </si>
  <si>
    <t xml:space="preserve"> M 18 Boissons</t>
  </si>
  <si>
    <t xml:space="preserve"> M 20 Bureau - Sogbossito</t>
  </si>
  <si>
    <t xml:space="preserve"> M 20 Sogbossito - Bureau</t>
  </si>
  <si>
    <t xml:space="preserve"> M 20 Boissons</t>
  </si>
  <si>
    <t>bonus aux journalistes, la manchette, presse écrite</t>
  </si>
  <si>
    <t>M08 Hébergement 1 nuitée</t>
  </si>
  <si>
    <t>M10 Hébergement 1 nuitée</t>
  </si>
  <si>
    <t>M11 Hébergement 1 nuitée</t>
  </si>
  <si>
    <t xml:space="preserve"> M 6 Hébergement 1 nuitée</t>
  </si>
  <si>
    <t xml:space="preserve"> M 9 Hébergement 1 nuitée</t>
  </si>
  <si>
    <t xml:space="preserve"> M 13 Hébergement 1 nuitée</t>
  </si>
  <si>
    <t>Salaire Cyrille Avril 2019</t>
  </si>
  <si>
    <t>Salaire Bakenou Avril 2019</t>
  </si>
  <si>
    <t>Salaire Nicolas Avril 2019</t>
  </si>
  <si>
    <t>Salaire Sonia Avril 2019</t>
  </si>
  <si>
    <t>Salaire AppolinaireAvril 2019</t>
  </si>
  <si>
    <t>Salaire  Daruis Avril 2019</t>
  </si>
  <si>
    <t>Salaire I33 Avril2019</t>
  </si>
  <si>
    <t>Virement frais de gardiennage mois Avril 2019</t>
  </si>
  <si>
    <t>Frais administratifs et de gestion SCDA mois de Juin 2019</t>
  </si>
  <si>
    <t>Salaire F28 Avril 2019</t>
  </si>
  <si>
    <t>Frais bancaire mois de Avril 2019</t>
  </si>
  <si>
    <t>Frais assurance couverture santé personnel</t>
  </si>
  <si>
    <t>Frais d'électricité mois de Mars 2019</t>
  </si>
  <si>
    <t>Paiement d'impôt de l'année 2017 et 2018</t>
  </si>
  <si>
    <t>Déjeuner de l'équipe à l'occasion du 1er mai 2019</t>
  </si>
  <si>
    <t>Kits pour le personnel à l'occasion du 1er mai 2019</t>
  </si>
  <si>
    <t>Étiquettes de colonnes</t>
  </si>
  <si>
    <t>(Tous)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</si>
</sst>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Protection="0">
      <alignment vertical="top" wrapText="1"/>
    </xf>
    <xf numFmtId="0" fontId="2" fillId="0" borderId="0"/>
    <xf numFmtId="0" fontId="20" fillId="0" borderId="0" applyNumberFormat="0" applyFill="0" applyBorder="0" applyProtection="0">
      <alignment vertical="top" wrapText="1"/>
    </xf>
    <xf numFmtId="0" fontId="2" fillId="0" borderId="0"/>
    <xf numFmtId="0" fontId="21" fillId="0" borderId="0" applyNumberFormat="0" applyFill="0" applyBorder="0" applyProtection="0">
      <alignment vertical="top" wrapText="1"/>
    </xf>
    <xf numFmtId="0" fontId="22" fillId="0" borderId="0"/>
    <xf numFmtId="0" fontId="22" fillId="0" borderId="0"/>
    <xf numFmtId="0" fontId="21" fillId="0" borderId="0" applyNumberFormat="0" applyFill="0" applyBorder="0" applyProtection="0">
      <alignment vertical="top" wrapText="1"/>
    </xf>
    <xf numFmtId="9" fontId="19" fillId="0" borderId="0" applyFont="0" applyFill="0" applyBorder="0" applyAlignment="0" applyProtection="0"/>
    <xf numFmtId="0" fontId="23" fillId="0" borderId="0" applyNumberFormat="0" applyFill="0" applyBorder="0" applyProtection="0">
      <alignment vertical="top" wrapText="1"/>
    </xf>
    <xf numFmtId="0" fontId="19" fillId="0" borderId="0" applyNumberFormat="0" applyFill="0" applyBorder="0" applyProtection="0">
      <alignment vertical="top" wrapText="1"/>
    </xf>
    <xf numFmtId="0" fontId="24" fillId="0" borderId="0" applyNumberFormat="0" applyFill="0" applyBorder="0" applyProtection="0">
      <alignment vertical="top" wrapText="1"/>
    </xf>
  </cellStyleXfs>
  <cellXfs count="149">
    <xf numFmtId="0" fontId="0" fillId="0" borderId="0" xfId="0"/>
    <xf numFmtId="0" fontId="0" fillId="0" borderId="0" xfId="0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5" fillId="0" borderId="0" xfId="0" applyFont="1" applyAlignment="1"/>
    <xf numFmtId="17" fontId="9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" fontId="0" fillId="0" borderId="3" xfId="0" applyNumberFormat="1" applyFill="1" applyBorder="1" applyAlignment="1">
      <alignment vertical="center"/>
    </xf>
    <xf numFmtId="0" fontId="14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5" xfId="0" applyNumberForma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4" fontId="0" fillId="0" borderId="6" xfId="0" applyNumberFormat="1" applyFill="1" applyBorder="1" applyAlignment="1">
      <alignment vertical="center"/>
    </xf>
    <xf numFmtId="0" fontId="14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Alignme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Alignment="1"/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4" fontId="18" fillId="0" borderId="0" xfId="0" applyNumberFormat="1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25" fillId="0" borderId="14" xfId="0" applyNumberFormat="1" applyFont="1" applyFill="1" applyBorder="1" applyAlignment="1">
      <alignment vertical="top" wrapText="1"/>
    </xf>
    <xf numFmtId="0" fontId="26" fillId="0" borderId="15" xfId="0" applyFont="1" applyFill="1" applyBorder="1" applyAlignment="1">
      <alignment horizontal="left"/>
    </xf>
    <xf numFmtId="0" fontId="26" fillId="0" borderId="14" xfId="0" applyFont="1" applyFill="1" applyBorder="1" applyAlignment="1">
      <alignment horizontal="left" vertical="center"/>
    </xf>
    <xf numFmtId="0" fontId="26" fillId="0" borderId="14" xfId="0" applyFont="1" applyFill="1" applyBorder="1" applyAlignment="1"/>
    <xf numFmtId="0" fontId="26" fillId="0" borderId="14" xfId="0" applyNumberFormat="1" applyFont="1" applyFill="1" applyBorder="1" applyAlignment="1">
      <alignment horizontal="left" vertical="center"/>
    </xf>
    <xf numFmtId="0" fontId="28" fillId="0" borderId="0" xfId="0" applyFont="1"/>
    <xf numFmtId="3" fontId="26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64" fontId="26" fillId="0" borderId="17" xfId="4" applyNumberFormat="1" applyFont="1" applyFill="1" applyBorder="1" applyAlignment="1">
      <alignment horizontal="left"/>
    </xf>
    <xf numFmtId="43" fontId="3" fillId="0" borderId="14" xfId="4" applyFont="1" applyBorder="1" applyAlignment="1">
      <alignment wrapText="1"/>
    </xf>
    <xf numFmtId="43" fontId="3" fillId="0" borderId="13" xfId="4" applyFont="1" applyBorder="1" applyAlignment="1">
      <alignment wrapText="1"/>
    </xf>
    <xf numFmtId="165" fontId="25" fillId="0" borderId="14" xfId="4" applyNumberFormat="1" applyFont="1" applyBorder="1" applyAlignment="1">
      <alignment vertical="top" wrapText="1"/>
    </xf>
    <xf numFmtId="1" fontId="25" fillId="0" borderId="18" xfId="0" applyNumberFormat="1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vertical="top" wrapText="1"/>
    </xf>
    <xf numFmtId="0" fontId="28" fillId="0" borderId="14" xfId="0" applyFont="1" applyBorder="1"/>
    <xf numFmtId="14" fontId="25" fillId="0" borderId="12" xfId="0" applyNumberFormat="1" applyFont="1" applyFill="1" applyBorder="1" applyAlignment="1">
      <alignment vertical="top" wrapText="1"/>
    </xf>
    <xf numFmtId="0" fontId="26" fillId="0" borderId="19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 vertical="center"/>
    </xf>
    <xf numFmtId="0" fontId="26" fillId="0" borderId="12" xfId="0" applyFont="1" applyFill="1" applyBorder="1" applyAlignment="1"/>
    <xf numFmtId="164" fontId="26" fillId="0" borderId="20" xfId="4" applyNumberFormat="1" applyFont="1" applyFill="1" applyBorder="1" applyAlignment="1">
      <alignment horizontal="left"/>
    </xf>
    <xf numFmtId="43" fontId="3" fillId="0" borderId="6" xfId="4" applyFont="1" applyBorder="1" applyAlignment="1">
      <alignment wrapText="1"/>
    </xf>
    <xf numFmtId="43" fontId="3" fillId="0" borderId="12" xfId="4" applyFont="1" applyBorder="1" applyAlignment="1">
      <alignment wrapText="1"/>
    </xf>
    <xf numFmtId="165" fontId="25" fillId="0" borderId="12" xfId="4" applyNumberFormat="1" applyFont="1" applyBorder="1" applyAlignment="1">
      <alignment vertical="top" wrapText="1"/>
    </xf>
    <xf numFmtId="1" fontId="25" fillId="0" borderId="21" xfId="0" applyNumberFormat="1" applyFont="1" applyFill="1" applyBorder="1" applyAlignment="1">
      <alignment horizontal="left" vertical="top" wrapText="1"/>
    </xf>
    <xf numFmtId="0" fontId="28" fillId="0" borderId="12" xfId="0" applyFont="1" applyBorder="1"/>
    <xf numFmtId="0" fontId="26" fillId="0" borderId="8" xfId="0" applyFont="1" applyFill="1" applyBorder="1" applyAlignment="1">
      <alignment vertical="top" wrapText="1"/>
    </xf>
    <xf numFmtId="0" fontId="26" fillId="0" borderId="12" xfId="0" applyNumberFormat="1" applyFont="1" applyFill="1" applyBorder="1" applyAlignment="1">
      <alignment horizontal="left" vertical="center"/>
    </xf>
    <xf numFmtId="14" fontId="27" fillId="2" borderId="14" xfId="1" applyNumberFormat="1" applyFont="1" applyFill="1" applyBorder="1" applyAlignment="1">
      <alignment horizontal="center" vertical="center"/>
    </xf>
    <xf numFmtId="3" fontId="27" fillId="2" borderId="14" xfId="1" applyNumberFormat="1" applyFont="1" applyFill="1" applyBorder="1" applyAlignment="1">
      <alignment vertical="center"/>
    </xf>
    <xf numFmtId="3" fontId="27" fillId="2" borderId="14" xfId="1" applyNumberFormat="1" applyFont="1" applyFill="1" applyBorder="1" applyAlignment="1">
      <alignment horizontal="right" vertical="center" wrapText="1"/>
    </xf>
    <xf numFmtId="3" fontId="27" fillId="2" borderId="14" xfId="1" applyNumberFormat="1" applyFont="1" applyFill="1" applyBorder="1" applyAlignment="1">
      <alignment horizontal="center" vertical="center"/>
    </xf>
    <xf numFmtId="43" fontId="27" fillId="2" borderId="14" xfId="4" applyFont="1" applyFill="1" applyBorder="1" applyAlignment="1">
      <alignment horizontal="center" vertical="center"/>
    </xf>
    <xf numFmtId="3" fontId="27" fillId="2" borderId="14" xfId="1" applyNumberFormat="1" applyFont="1" applyFill="1" applyBorder="1" applyAlignment="1">
      <alignment horizontal="center" vertical="center" wrapText="1"/>
    </xf>
    <xf numFmtId="3" fontId="27" fillId="2" borderId="14" xfId="1" applyNumberFormat="1" applyFont="1" applyFill="1" applyBorder="1" applyAlignment="1">
      <alignment horizontal="left" vertical="center"/>
    </xf>
    <xf numFmtId="3" fontId="27" fillId="2" borderId="14" xfId="0" applyNumberFormat="1" applyFont="1" applyFill="1" applyBorder="1" applyAlignment="1">
      <alignment vertical="center"/>
    </xf>
    <xf numFmtId="14" fontId="27" fillId="0" borderId="14" xfId="0" applyNumberFormat="1" applyFont="1" applyFill="1" applyBorder="1" applyAlignment="1">
      <alignment vertical="center"/>
    </xf>
    <xf numFmtId="0" fontId="27" fillId="0" borderId="14" xfId="0" applyNumberFormat="1" applyFont="1" applyFill="1" applyBorder="1" applyAlignment="1">
      <alignment wrapText="1"/>
    </xf>
    <xf numFmtId="0" fontId="27" fillId="0" borderId="14" xfId="0" applyNumberFormat="1" applyFont="1" applyFill="1" applyBorder="1" applyAlignment="1">
      <alignment horizontal="center" vertical="center" wrapText="1"/>
    </xf>
    <xf numFmtId="0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/>
    </xf>
    <xf numFmtId="4" fontId="27" fillId="0" borderId="14" xfId="0" applyNumberFormat="1" applyFont="1" applyFill="1" applyBorder="1" applyAlignment="1">
      <alignment vertical="top" wrapText="1"/>
    </xf>
    <xf numFmtId="4" fontId="27" fillId="0" borderId="14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14" fontId="28" fillId="0" borderId="14" xfId="0" applyNumberFormat="1" applyFont="1" applyFill="1" applyBorder="1" applyAlignment="1">
      <alignment horizontal="right"/>
    </xf>
    <xf numFmtId="0" fontId="26" fillId="0" borderId="15" xfId="0" applyFont="1" applyFill="1" applyBorder="1" applyAlignment="1">
      <alignment wrapText="1"/>
    </xf>
    <xf numFmtId="164" fontId="26" fillId="0" borderId="16" xfId="4" applyNumberFormat="1" applyFont="1" applyFill="1" applyBorder="1" applyAlignment="1">
      <alignment horizontal="left"/>
    </xf>
    <xf numFmtId="1" fontId="25" fillId="0" borderId="16" xfId="0" applyNumberFormat="1" applyFont="1" applyFill="1" applyBorder="1" applyAlignment="1">
      <alignment horizontal="left" vertical="top" wrapText="1"/>
    </xf>
    <xf numFmtId="0" fontId="26" fillId="0" borderId="14" xfId="0" applyFont="1" applyFill="1" applyBorder="1" applyAlignment="1">
      <alignment vertical="top" wrapText="1"/>
    </xf>
    <xf numFmtId="0" fontId="28" fillId="0" borderId="14" xfId="0" applyFont="1" applyFill="1" applyBorder="1"/>
    <xf numFmtId="0" fontId="26" fillId="0" borderId="14" xfId="0" applyFont="1" applyFill="1" applyBorder="1" applyAlignment="1">
      <alignment horizontal="center" wrapText="1"/>
    </xf>
    <xf numFmtId="3" fontId="26" fillId="0" borderId="0" xfId="0" applyNumberFormat="1" applyFont="1" applyFill="1" applyBorder="1"/>
    <xf numFmtId="0" fontId="26" fillId="0" borderId="14" xfId="0" applyFont="1" applyFill="1" applyBorder="1"/>
    <xf numFmtId="0" fontId="26" fillId="0" borderId="15" xfId="0" applyFont="1" applyFill="1" applyBorder="1" applyAlignment="1">
      <alignment horizontal="left" vertical="center"/>
    </xf>
    <xf numFmtId="1" fontId="25" fillId="0" borderId="14" xfId="0" applyNumberFormat="1" applyFont="1" applyFill="1" applyBorder="1" applyAlignment="1">
      <alignment horizontal="left" wrapText="1"/>
    </xf>
    <xf numFmtId="1" fontId="25" fillId="0" borderId="15" xfId="15" applyNumberFormat="1" applyFont="1" applyFill="1" applyBorder="1" applyAlignment="1">
      <alignment horizontal="left"/>
    </xf>
    <xf numFmtId="1" fontId="25" fillId="0" borderId="14" xfId="15" applyNumberFormat="1" applyFont="1" applyFill="1" applyBorder="1" applyAlignment="1">
      <alignment horizontal="left"/>
    </xf>
    <xf numFmtId="1" fontId="25" fillId="0" borderId="14" xfId="15" applyNumberFormat="1" applyFont="1" applyFill="1" applyBorder="1" applyAlignment="1">
      <alignment horizontal="left" wrapText="1"/>
    </xf>
    <xf numFmtId="0" fontId="28" fillId="0" borderId="14" xfId="0" applyFont="1" applyFill="1" applyBorder="1" applyAlignment="1">
      <alignment horizontal="left"/>
    </xf>
    <xf numFmtId="0" fontId="26" fillId="0" borderId="16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vertical="top" wrapText="1"/>
    </xf>
    <xf numFmtId="1" fontId="25" fillId="0" borderId="12" xfId="0" applyNumberFormat="1" applyFont="1" applyFill="1" applyBorder="1" applyAlignment="1">
      <alignment horizontal="left" wrapText="1"/>
    </xf>
    <xf numFmtId="0" fontId="28" fillId="0" borderId="12" xfId="0" applyFont="1" applyFill="1" applyBorder="1" applyAlignment="1">
      <alignment horizontal="left"/>
    </xf>
    <xf numFmtId="1" fontId="25" fillId="0" borderId="12" xfId="15" applyNumberFormat="1" applyFont="1" applyFill="1" applyBorder="1" applyAlignment="1">
      <alignment horizontal="left" wrapText="1"/>
    </xf>
    <xf numFmtId="0" fontId="26" fillId="0" borderId="15" xfId="0" applyFont="1" applyFill="1" applyBorder="1" applyAlignment="1"/>
    <xf numFmtId="1" fontId="25" fillId="0" borderId="16" xfId="0" applyNumberFormat="1" applyFont="1" applyFill="1" applyBorder="1" applyAlignment="1">
      <alignment horizontal="left" wrapText="1"/>
    </xf>
    <xf numFmtId="1" fontId="25" fillId="0" borderId="16" xfId="15" applyNumberFormat="1" applyFont="1" applyFill="1" applyBorder="1" applyAlignment="1">
      <alignment horizontal="left" wrapText="1"/>
    </xf>
    <xf numFmtId="0" fontId="26" fillId="0" borderId="16" xfId="0" applyFont="1" applyFill="1" applyBorder="1" applyAlignment="1"/>
    <xf numFmtId="0" fontId="26" fillId="0" borderId="16" xfId="0" applyFont="1" applyFill="1" applyBorder="1" applyAlignment="1">
      <alignment horizontal="left" vertical="center"/>
    </xf>
    <xf numFmtId="0" fontId="28" fillId="0" borderId="16" xfId="0" applyFont="1" applyFill="1" applyBorder="1" applyAlignment="1">
      <alignment horizontal="left"/>
    </xf>
    <xf numFmtId="0" fontId="26" fillId="0" borderId="14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center"/>
    </xf>
    <xf numFmtId="14" fontId="26" fillId="0" borderId="0" xfId="0" applyNumberFormat="1" applyFont="1" applyFill="1" applyBorder="1" applyAlignment="1"/>
    <xf numFmtId="0" fontId="26" fillId="0" borderId="0" xfId="0" applyFont="1" applyFill="1" applyBorder="1" applyAlignment="1">
      <alignment wrapText="1"/>
    </xf>
    <xf numFmtId="0" fontId="26" fillId="0" borderId="0" xfId="0" applyFont="1" applyFill="1" applyBorder="1" applyAlignment="1"/>
    <xf numFmtId="164" fontId="26" fillId="0" borderId="0" xfId="4" applyNumberFormat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center" wrapText="1"/>
    </xf>
    <xf numFmtId="0" fontId="28" fillId="0" borderId="15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164" fontId="26" fillId="0" borderId="14" xfId="4" applyNumberFormat="1" applyFont="1" applyFill="1" applyBorder="1" applyAlignment="1">
      <alignment horizontal="left"/>
    </xf>
    <xf numFmtId="1" fontId="25" fillId="0" borderId="14" xfId="0" applyNumberFormat="1" applyFont="1" applyFill="1" applyBorder="1" applyAlignment="1">
      <alignment horizontal="left" vertical="top" wrapText="1"/>
    </xf>
    <xf numFmtId="1" fontId="26" fillId="0" borderId="14" xfId="15" applyNumberFormat="1" applyFont="1" applyFill="1" applyBorder="1" applyAlignment="1">
      <alignment horizontal="left"/>
    </xf>
    <xf numFmtId="1" fontId="25" fillId="0" borderId="24" xfId="0" applyNumberFormat="1" applyFont="1" applyFill="1" applyBorder="1" applyAlignment="1">
      <alignment horizontal="left"/>
    </xf>
    <xf numFmtId="1" fontId="25" fillId="0" borderId="24" xfId="0" applyNumberFormat="1" applyFont="1" applyFill="1" applyBorder="1" applyAlignment="1">
      <alignment horizontal="left" wrapText="1"/>
    </xf>
    <xf numFmtId="0" fontId="26" fillId="0" borderId="23" xfId="0" applyFont="1" applyFill="1" applyBorder="1" applyAlignment="1">
      <alignment horizontal="left" vertical="center"/>
    </xf>
    <xf numFmtId="164" fontId="26" fillId="0" borderId="24" xfId="4" applyNumberFormat="1" applyFont="1" applyFill="1" applyBorder="1" applyAlignment="1">
      <alignment horizontal="left"/>
    </xf>
    <xf numFmtId="1" fontId="25" fillId="0" borderId="24" xfId="0" applyNumberFormat="1" applyFont="1" applyFill="1" applyBorder="1" applyAlignment="1">
      <alignment horizontal="left" vertical="top" wrapText="1"/>
    </xf>
    <xf numFmtId="0" fontId="26" fillId="0" borderId="24" xfId="0" applyFont="1" applyFill="1" applyBorder="1" applyAlignment="1">
      <alignment vertical="top" wrapText="1"/>
    </xf>
    <xf numFmtId="0" fontId="26" fillId="0" borderId="24" xfId="0" applyFont="1" applyFill="1" applyBorder="1" applyAlignment="1"/>
    <xf numFmtId="1" fontId="25" fillId="0" borderId="23" xfId="15" applyNumberFormat="1" applyFont="1" applyFill="1" applyBorder="1" applyAlignment="1">
      <alignment horizontal="left"/>
    </xf>
    <xf numFmtId="1" fontId="25" fillId="0" borderId="0" xfId="15" applyNumberFormat="1" applyFont="1" applyFill="1" applyBorder="1" applyAlignment="1">
      <alignment horizontal="left"/>
    </xf>
    <xf numFmtId="1" fontId="25" fillId="0" borderId="22" xfId="15" applyNumberFormat="1" applyFont="1" applyFill="1" applyBorder="1" applyAlignment="1">
      <alignment horizontal="left"/>
    </xf>
    <xf numFmtId="0" fontId="26" fillId="0" borderId="22" xfId="0" applyFont="1" applyFill="1" applyBorder="1" applyAlignment="1">
      <alignment horizontal="left" vertical="center"/>
    </xf>
    <xf numFmtId="1" fontId="25" fillId="0" borderId="14" xfId="0" applyNumberFormat="1" applyFont="1" applyFill="1" applyBorder="1" applyAlignment="1">
      <alignment horizontal="left"/>
    </xf>
    <xf numFmtId="0" fontId="26" fillId="0" borderId="24" xfId="0" applyFont="1" applyFill="1" applyBorder="1" applyAlignment="1">
      <alignment horizontal="left" vertical="center"/>
    </xf>
    <xf numFmtId="1" fontId="25" fillId="0" borderId="24" xfId="15" applyNumberFormat="1" applyFont="1" applyFill="1" applyBorder="1" applyAlignment="1">
      <alignment horizontal="left"/>
    </xf>
    <xf numFmtId="1" fontId="25" fillId="0" borderId="16" xfId="0" applyNumberFormat="1" applyFont="1" applyFill="1" applyBorder="1" applyAlignment="1">
      <alignment horizontal="left"/>
    </xf>
    <xf numFmtId="1" fontId="26" fillId="0" borderId="24" xfId="15" applyNumberFormat="1" applyFont="1" applyFill="1" applyBorder="1" applyAlignment="1">
      <alignment horizontal="left"/>
    </xf>
    <xf numFmtId="0" fontId="26" fillId="0" borderId="24" xfId="0" applyFont="1" applyFill="1" applyBorder="1" applyAlignment="1">
      <alignment horizontal="left"/>
    </xf>
    <xf numFmtId="0" fontId="28" fillId="0" borderId="24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/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/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/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apport%20Financier%20mois%20d'Avril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138.707126620371" createdVersion="6" refreshedVersion="6" minRefreshableVersion="3" recordCount="390">
  <cacheSource type="worksheet">
    <worksheetSource ref="A1:I391" sheet="Data Avril  2019" r:id="rId2"/>
  </cacheSource>
  <cacheFields count="9">
    <cacheField name="Dates" numFmtId="14">
      <sharedItems containsSemiMixedTypes="0" containsNonDate="0" containsDate="1" containsString="0" minDate="2019-04-01T00:00:00" maxDate="2019-05-01T00:00:00"/>
    </cacheField>
    <cacheField name="Détails" numFmtId="0">
      <sharedItems/>
    </cacheField>
    <cacheField name="Type de dépenses" numFmtId="0">
      <sharedItems count="14">
        <s v="Transport"/>
        <s v="Personnel"/>
        <s v="Trust Building"/>
        <s v="Services"/>
        <s v="Office Materials"/>
        <s v="Travel Subsistence"/>
        <s v="Telephone"/>
        <s v="Publications"/>
        <s v="Rent &amp; Utilities"/>
        <s v="Transfer Fees"/>
        <s v="Jail visit"/>
        <s v="Internet"/>
        <s v="Bonus"/>
        <s v="Bank Fees"/>
      </sharedItems>
    </cacheField>
    <cacheField name="Departement" numFmtId="0">
      <sharedItems count="6">
        <s v="Media"/>
        <s v="Team building"/>
        <s v="Investigation"/>
        <s v="Office"/>
        <s v="Legal"/>
        <s v="Management"/>
      </sharedItems>
    </cacheField>
    <cacheField name="Montant dépensé FCFA" numFmtId="164">
      <sharedItems containsSemiMixedTypes="0" containsString="0" containsNumber="1" containsInteger="1" minValue="100" maxValue="1342775"/>
    </cacheField>
    <cacheField name="Nom" numFmtId="1">
      <sharedItems count="8">
        <s v="Nicolas"/>
        <s v="I33"/>
        <s v="Appolinaire"/>
        <s v="F28"/>
        <s v="Darius"/>
        <s v="Sonia"/>
        <s v="Ecobank"/>
        <s v="I70"/>
      </sharedItems>
    </cacheField>
    <cacheField name="Donateur" numFmtId="0">
      <sharedItems/>
    </cacheField>
    <cacheField name="N° Reçu" numFmtId="0">
      <sharedItems/>
    </cacheField>
    <cacheField name="Justificatif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0">
  <r>
    <d v="2019-04-01T00:00:00"/>
    <s v="bureau-sagbado"/>
    <x v="0"/>
    <x v="0"/>
    <n v="800"/>
    <x v="0"/>
    <s v="AVAAZ"/>
    <s v="CA-04-01"/>
    <s v="OUI"/>
  </r>
  <r>
    <d v="2019-04-01T00:00:00"/>
    <s v="formation en webmaster, rédacteur Web Nicolas"/>
    <x v="1"/>
    <x v="1"/>
    <n v="25000"/>
    <x v="0"/>
    <s v="AVAAZ"/>
    <s v="CA-04-01"/>
    <s v="OUI"/>
  </r>
  <r>
    <d v="2019-04-01T00:00:00"/>
    <s v="sagbado-bureau"/>
    <x v="0"/>
    <x v="0"/>
    <n v="800"/>
    <x v="0"/>
    <s v="AVAAZ"/>
    <s v="CA-04-01"/>
    <s v="OUI"/>
  </r>
  <r>
    <d v="2019-04-01T00:00:00"/>
    <s v=" M 1 Bureau - Sogbossito Sud"/>
    <x v="0"/>
    <x v="2"/>
    <n v="1500"/>
    <x v="1"/>
    <s v="AVAAZ"/>
    <s v="CA-04-02"/>
    <s v="OUI"/>
  </r>
  <r>
    <d v="2019-04-01T00:00:00"/>
    <s v=" M 1 Sogbossito - Maison"/>
    <x v="0"/>
    <x v="2"/>
    <n v="1000"/>
    <x v="1"/>
    <s v="AVAAZ"/>
    <s v="CA-04-02"/>
    <s v="OUI"/>
  </r>
  <r>
    <d v="2019-04-01T00:00:00"/>
    <s v=" M 1 Boissons"/>
    <x v="2"/>
    <x v="2"/>
    <n v="1300"/>
    <x v="1"/>
    <s v="AVAAZ"/>
    <s v="CA-04-02"/>
    <s v="OUI"/>
  </r>
  <r>
    <d v="2019-04-02T00:00:00"/>
    <s v="Bureau-OTR pour impôt"/>
    <x v="0"/>
    <x v="3"/>
    <n v="400"/>
    <x v="2"/>
    <s v="AVAAZ"/>
    <s v="CA-04-03"/>
    <s v="OUI"/>
  </r>
  <r>
    <d v="2019-04-02T00:00:00"/>
    <s v="OTR-Bureau pour impôt"/>
    <x v="0"/>
    <x v="3"/>
    <n v="400"/>
    <x v="2"/>
    <s v="AVAAZ"/>
    <s v="CA-04-03"/>
    <s v="OUI"/>
  </r>
  <r>
    <d v="2019-04-02T00:00:00"/>
    <s v="Paiement partiel des frais de scolarité Appolinaire mois d'Avril-Mai 2019"/>
    <x v="1"/>
    <x v="1"/>
    <n v="65000"/>
    <x v="2"/>
    <s v="AVAAZ"/>
    <s v="CA-04-04"/>
    <s v="OUI"/>
  </r>
  <r>
    <d v="2019-04-02T00:00:00"/>
    <s v=" M 2 Bureau - Sogbossito Sud"/>
    <x v="0"/>
    <x v="2"/>
    <n v="1200"/>
    <x v="1"/>
    <s v="AVAAZ"/>
    <s v="CA-04-05"/>
    <s v="OUI"/>
  </r>
  <r>
    <d v="2019-04-02T00:00:00"/>
    <s v=" M 2 Sogbossito Sud  - Bar saint cyr"/>
    <x v="0"/>
    <x v="2"/>
    <n v="100"/>
    <x v="1"/>
    <s v="AVAAZ"/>
    <s v="CA-04-05"/>
    <s v="OUI"/>
  </r>
  <r>
    <d v="2019-04-02T00:00:00"/>
    <s v=" M 2 Bar saint cyr - Bureau"/>
    <x v="0"/>
    <x v="2"/>
    <n v="1300"/>
    <x v="1"/>
    <s v="AVAAZ"/>
    <s v="CA-04-05"/>
    <s v="OUI"/>
  </r>
  <r>
    <d v="2019-04-02T00:00:00"/>
    <s v=" M 2 Boissons"/>
    <x v="2"/>
    <x v="2"/>
    <n v="1800"/>
    <x v="1"/>
    <s v="AVAAZ"/>
    <s v="CA-04-05"/>
    <s v="OUI"/>
  </r>
  <r>
    <d v="2019-04-03T00:00:00"/>
    <s v="Frais entretien local et de jardinage "/>
    <x v="3"/>
    <x v="3"/>
    <n v="20000"/>
    <x v="2"/>
    <s v="AVAAZ"/>
    <s v="CA-04-06"/>
    <s v="OUI"/>
  </r>
  <r>
    <d v="2019-04-03T00:00:00"/>
    <s v="Avance sur salaire Appolinaire"/>
    <x v="1"/>
    <x v="3"/>
    <n v="80000"/>
    <x v="2"/>
    <s v="AVAAZ"/>
    <s v="CA-04-07"/>
    <s v="OUI"/>
  </r>
  <r>
    <d v="2019-04-03T00:00:00"/>
    <s v=" M 3 Bureau - Oando"/>
    <x v="0"/>
    <x v="2"/>
    <n v="1500"/>
    <x v="1"/>
    <s v="AVAAZ"/>
    <s v="CA-04-07"/>
    <s v="OUI"/>
  </r>
  <r>
    <d v="2019-04-03T00:00:00"/>
    <s v=" M 3 Oando - Bureau"/>
    <x v="0"/>
    <x v="2"/>
    <n v="1500"/>
    <x v="1"/>
    <s v="AVAAZ"/>
    <s v="CA-04-07"/>
    <s v="OUI"/>
  </r>
  <r>
    <d v="2019-04-03T00:00:00"/>
    <s v=" M 3 Boissons"/>
    <x v="2"/>
    <x v="2"/>
    <n v="1800"/>
    <x v="1"/>
    <s v="AVAAZ"/>
    <s v="CA-04-07"/>
    <s v="OUI"/>
  </r>
  <r>
    <d v="2019-04-04T00:00:00"/>
    <s v="Achat d'eau pour bureau"/>
    <x v="4"/>
    <x v="3"/>
    <n v="2000"/>
    <x v="2"/>
    <s v="AVAAZ"/>
    <s v="CA-04-10"/>
    <s v="OUI"/>
  </r>
  <r>
    <d v="2019-04-04T00:00:00"/>
    <s v="M 04 Amouzoukondji/ Maison - Station"/>
    <x v="0"/>
    <x v="2"/>
    <n v="800"/>
    <x v="3"/>
    <s v="AVAAZ"/>
    <s v="CA-04-09"/>
    <s v="OUI"/>
  </r>
  <r>
    <d v="2019-04-04T00:00:00"/>
    <s v="M 04 Lomé - Amouzoukondji"/>
    <x v="0"/>
    <x v="2"/>
    <n v="1800"/>
    <x v="3"/>
    <s v="AVAAZ"/>
    <s v="CA-04-09"/>
    <s v="OUI"/>
  </r>
  <r>
    <d v="2019-04-04T00:00:00"/>
    <s v="M 04 Boissons"/>
    <x v="2"/>
    <x v="2"/>
    <n v="200"/>
    <x v="3"/>
    <s v="AVAAZ"/>
    <s v="CA-04-09"/>
    <s v="OUI"/>
  </r>
  <r>
    <d v="2019-04-04T00:00:00"/>
    <s v="M 04 Boissons"/>
    <x v="2"/>
    <x v="2"/>
    <n v="1800"/>
    <x v="3"/>
    <s v="AVAAZ"/>
    <s v="CA-04-09"/>
    <s v="OUI"/>
  </r>
  <r>
    <d v="2019-04-04T00:00:00"/>
    <s v="M 04 Qmouzoukondji - Lomé"/>
    <x v="0"/>
    <x v="2"/>
    <n v="1800"/>
    <x v="3"/>
    <s v="AVAAZ"/>
    <s v="CA-04-09"/>
    <s v="OUI"/>
  </r>
  <r>
    <d v="2019-04-04T00:00:00"/>
    <s v="M 04 Station - Bureau"/>
    <x v="0"/>
    <x v="2"/>
    <n v="200"/>
    <x v="3"/>
    <s v="AVAAZ"/>
    <s v="CA-04-09"/>
    <s v="OUI"/>
  </r>
  <r>
    <d v="2019-04-04T00:00:00"/>
    <s v=" M 5 Bureau - Sogbossito"/>
    <x v="0"/>
    <x v="2"/>
    <n v="1500"/>
    <x v="1"/>
    <s v="AVAAZ"/>
    <s v="CA-04-11"/>
    <s v="OUI"/>
  </r>
  <r>
    <d v="2019-04-04T00:00:00"/>
    <s v=" M 5 Sogbossito - Bar Prestige"/>
    <x v="0"/>
    <x v="2"/>
    <n v="100"/>
    <x v="1"/>
    <s v="AVAAZ"/>
    <s v="CA-04-11"/>
    <s v="OUI"/>
  </r>
  <r>
    <d v="2019-04-04T00:00:00"/>
    <s v=" M 5 Bar Prestige - Maison"/>
    <x v="0"/>
    <x v="2"/>
    <n v="1100"/>
    <x v="1"/>
    <s v="AVAAZ"/>
    <s v="CA-04-11"/>
    <s v="OUI"/>
  </r>
  <r>
    <d v="2019-04-04T00:00:00"/>
    <s v=" M 5 Boissons"/>
    <x v="2"/>
    <x v="2"/>
    <n v="1600"/>
    <x v="1"/>
    <s v="AVAAZ"/>
    <s v="CA-04-11"/>
    <s v="OUI"/>
  </r>
  <r>
    <d v="2019-04-05T00:00:00"/>
    <s v="M07 Assigome/ Bureau - Carrefour Zossimé"/>
    <x v="0"/>
    <x v="2"/>
    <n v="1400"/>
    <x v="3"/>
    <s v="AVAAZ"/>
    <s v="CA-04-14"/>
    <s v="OUI"/>
  </r>
  <r>
    <d v="2019-04-05T00:00:00"/>
    <s v="M07 Carrefour Zossimé - Assigome"/>
    <x v="0"/>
    <x v="2"/>
    <n v="300"/>
    <x v="3"/>
    <s v="AVAAZ"/>
    <s v="CA-04-14"/>
    <s v="OUI"/>
  </r>
  <r>
    <d v="2019-04-05T00:00:00"/>
    <s v="M07 Boissons"/>
    <x v="2"/>
    <x v="2"/>
    <n v="1500"/>
    <x v="3"/>
    <s v="AVAAZ"/>
    <s v="CA-04-14"/>
    <s v="OUI"/>
  </r>
  <r>
    <d v="2019-04-05T00:00:00"/>
    <s v="M07 Assigoma - Carrefour Zossimé"/>
    <x v="0"/>
    <x v="2"/>
    <n v="300"/>
    <x v="3"/>
    <s v="AVAAZ"/>
    <s v="CA-04-14"/>
    <s v="OUI"/>
  </r>
  <r>
    <d v="2019-04-05T00:00:00"/>
    <s v="M07 Carrefour Zossimé - Bureau"/>
    <x v="0"/>
    <x v="2"/>
    <n v="1400"/>
    <x v="3"/>
    <s v="AVAAZ"/>
    <s v="CA-04-14"/>
    <s v="OUI"/>
  </r>
  <r>
    <d v="2019-04-05T00:00:00"/>
    <s v=" M 6 Bureau - Oando"/>
    <x v="0"/>
    <x v="2"/>
    <n v="1500"/>
    <x v="1"/>
    <s v="AVAAZ"/>
    <s v="CA-04-12"/>
    <s v="OUI"/>
  </r>
  <r>
    <d v="2019-04-05T00:00:00"/>
    <s v=" M 6 Oando - Bureau"/>
    <x v="0"/>
    <x v="2"/>
    <n v="1500"/>
    <x v="1"/>
    <s v="AVAAZ"/>
    <s v="CA-04-12"/>
    <s v="OUI"/>
  </r>
  <r>
    <d v="2019-04-05T00:00:00"/>
    <s v=" M 6 Boissons"/>
    <x v="2"/>
    <x v="2"/>
    <n v="1300"/>
    <x v="1"/>
    <s v="AVAAZ"/>
    <s v="CA-04-12"/>
    <s v="OUI"/>
  </r>
  <r>
    <d v="2019-04-06T00:00:00"/>
    <s v="M08 Notsè/ Maison - Station"/>
    <x v="0"/>
    <x v="2"/>
    <n v="600"/>
    <x v="3"/>
    <s v="AVAAZ"/>
    <s v="CA-04-15"/>
    <s v="OUI"/>
  </r>
  <r>
    <d v="2019-04-06T00:00:00"/>
    <s v="M08 Lomé - Notsè"/>
    <x v="0"/>
    <x v="2"/>
    <n v="2000"/>
    <x v="3"/>
    <s v="AVAAZ"/>
    <s v="CA-04-15"/>
    <s v="OUI"/>
  </r>
  <r>
    <d v="2019-04-06T00:00:00"/>
    <s v="M08 station - Hôtel"/>
    <x v="0"/>
    <x v="2"/>
    <n v="200"/>
    <x v="3"/>
    <s v="AVAAZ"/>
    <s v="CA-04-15"/>
    <s v="OUI"/>
  </r>
  <r>
    <d v="2019-04-06T00:00:00"/>
    <s v="M08 Hôtel - Marché"/>
    <x v="0"/>
    <x v="2"/>
    <n v="300"/>
    <x v="3"/>
    <s v="AVAAZ"/>
    <s v="CA-04-15"/>
    <s v="OUI"/>
  </r>
  <r>
    <d v="2019-04-06T00:00:00"/>
    <s v="M08 Marché - Kpédome"/>
    <x v="0"/>
    <x v="2"/>
    <n v="400"/>
    <x v="3"/>
    <s v="AVAAZ"/>
    <s v="CA-04-15"/>
    <s v="OUI"/>
  </r>
  <r>
    <d v="2019-04-06T00:00:00"/>
    <s v="M08 Boissons"/>
    <x v="2"/>
    <x v="2"/>
    <n v="1100"/>
    <x v="3"/>
    <s v="AVAAZ"/>
    <s v="CA-04-15"/>
    <s v="OUI"/>
  </r>
  <r>
    <d v="2019-04-06T00:00:00"/>
    <s v="M08 Kpédome - Carrefour MRS"/>
    <x v="0"/>
    <x v="2"/>
    <n v="300"/>
    <x v="3"/>
    <s v="AVAAZ"/>
    <s v="CA-04-15"/>
    <s v="OUI"/>
  </r>
  <r>
    <d v="2019-04-06T00:00:00"/>
    <s v="M08 Boissons"/>
    <x v="2"/>
    <x v="2"/>
    <n v="1100"/>
    <x v="3"/>
    <s v="AVAAZ"/>
    <s v="CA-04-15"/>
    <s v="OUI"/>
  </r>
  <r>
    <d v="2019-04-06T00:00:00"/>
    <s v="M08 Carrefour MRS - Hôtel"/>
    <x v="0"/>
    <x v="2"/>
    <n v="300"/>
    <x v="3"/>
    <s v="AVAAZ"/>
    <s v="CA-04-15"/>
    <s v="OUI"/>
  </r>
  <r>
    <d v="2019-04-06T00:00:00"/>
    <s v="M08 Hôtel - Dégbé"/>
    <x v="0"/>
    <x v="2"/>
    <n v="350"/>
    <x v="3"/>
    <s v="AVAAZ"/>
    <s v="CA-04-15"/>
    <s v="OUI"/>
  </r>
  <r>
    <d v="2019-04-06T00:00:00"/>
    <s v="M08 Boissons"/>
    <x v="2"/>
    <x v="2"/>
    <n v="600"/>
    <x v="3"/>
    <s v="AVAAZ"/>
    <s v="CA-04-15"/>
    <s v="OUI"/>
  </r>
  <r>
    <d v="2019-04-06T00:00:00"/>
    <s v="M08 Dégbé - Hôtel"/>
    <x v="0"/>
    <x v="2"/>
    <n v="350"/>
    <x v="3"/>
    <s v="AVAAZ"/>
    <s v="CA-04-15"/>
    <s v="OUI"/>
  </r>
  <r>
    <d v="2019-04-06T00:00:00"/>
    <s v="M08 Hébergement 1 nuitée"/>
    <x v="5"/>
    <x v="2"/>
    <n v="5000"/>
    <x v="3"/>
    <s v="AVAAZ"/>
    <s v="CA-04-15"/>
    <s v="OUI"/>
  </r>
  <r>
    <d v="2019-04-06T00:00:00"/>
    <s v="M08 Nourriture"/>
    <x v="5"/>
    <x v="2"/>
    <n v="3000"/>
    <x v="3"/>
    <s v="AVAAZ"/>
    <s v="CA-04-15"/>
    <s v="OUI"/>
  </r>
  <r>
    <d v="2019-04-06T00:00:00"/>
    <s v=" M 6 Lomé - Adjingre"/>
    <x v="0"/>
    <x v="2"/>
    <n v="4700"/>
    <x v="1"/>
    <s v="AVAAZ"/>
    <s v="CA-04-13"/>
    <s v="OUI"/>
  </r>
  <r>
    <d v="2019-04-06T00:00:00"/>
    <s v=" M 6 Hébergement 1 nuitée"/>
    <x v="5"/>
    <x v="2"/>
    <n v="5000"/>
    <x v="1"/>
    <s v="AVAAZ"/>
    <s v="CA-04-13"/>
    <s v="OUI"/>
  </r>
  <r>
    <d v="2019-04-06T00:00:00"/>
    <s v=" M 6 Adjingre - Lome"/>
    <x v="0"/>
    <x v="2"/>
    <n v="4700"/>
    <x v="1"/>
    <s v="AVAAZ"/>
    <s v="CA-04-13"/>
    <s v="OUI"/>
  </r>
  <r>
    <d v="2019-04-06T00:00:00"/>
    <s v=" M 6 Crédit téléphone"/>
    <x v="6"/>
    <x v="2"/>
    <n v="1000"/>
    <x v="1"/>
    <s v="AVAAZ"/>
    <s v="CA-04-13"/>
    <s v="OUI"/>
  </r>
  <r>
    <d v="2019-04-06T00:00:00"/>
    <s v=" M 6 Nourriture"/>
    <x v="5"/>
    <x v="2"/>
    <n v="1000"/>
    <x v="1"/>
    <s v="AVAAZ"/>
    <s v="CA-04-13"/>
    <s v="OUI"/>
  </r>
  <r>
    <d v="2019-04-07T00:00:00"/>
    <s v="M08 Hôtel - Dégbé"/>
    <x v="0"/>
    <x v="2"/>
    <n v="350"/>
    <x v="3"/>
    <s v="AVAAZ"/>
    <s v="CA-04-15"/>
    <s v="OUI"/>
  </r>
  <r>
    <d v="2019-04-07T00:00:00"/>
    <s v="M08 Dégbé - Zongo"/>
    <x v="0"/>
    <x v="2"/>
    <n v="200"/>
    <x v="3"/>
    <s v="AVAAZ"/>
    <s v="CA-04-15"/>
    <s v="OUI"/>
  </r>
  <r>
    <d v="2019-04-07T00:00:00"/>
    <s v="M08 Zongo - Dégbé"/>
    <x v="0"/>
    <x v="2"/>
    <n v="200"/>
    <x v="3"/>
    <s v="AVAAZ"/>
    <s v="CA-04-15"/>
    <s v="OUI"/>
  </r>
  <r>
    <d v="2019-04-07T00:00:00"/>
    <s v="M08 Boissons"/>
    <x v="2"/>
    <x v="2"/>
    <n v="1100"/>
    <x v="3"/>
    <s v="AVAAZ"/>
    <s v="CA-04-15"/>
    <s v="OUI"/>
  </r>
  <r>
    <d v="2019-04-07T00:00:00"/>
    <s v="M08 Dégbé - Hôtel"/>
    <x v="0"/>
    <x v="2"/>
    <n v="350"/>
    <x v="3"/>
    <s v="AVAAZ"/>
    <s v="CA-04-15"/>
    <s v="OUI"/>
  </r>
  <r>
    <d v="2019-04-07T00:00:00"/>
    <s v="M08 Hôtel - Station"/>
    <x v="0"/>
    <x v="2"/>
    <n v="200"/>
    <x v="3"/>
    <s v="AVAAZ"/>
    <s v="CA-04-15"/>
    <s v="OUI"/>
  </r>
  <r>
    <d v="2019-04-07T00:00:00"/>
    <s v="M08 Nourriture"/>
    <x v="5"/>
    <x v="2"/>
    <n v="3000"/>
    <x v="3"/>
    <s v="AVAAZ"/>
    <s v="CA-04-15"/>
    <s v="OUI"/>
  </r>
  <r>
    <d v="2019-04-07T00:00:00"/>
    <s v="M08 Notsè - Lomé"/>
    <x v="0"/>
    <x v="2"/>
    <n v="2000"/>
    <x v="3"/>
    <s v="AVAAZ"/>
    <s v="CA-04-15"/>
    <s v="OUI"/>
  </r>
  <r>
    <d v="2019-04-07T00:00:00"/>
    <s v="M08 Station - Maison"/>
    <x v="0"/>
    <x v="2"/>
    <n v="600"/>
    <x v="3"/>
    <s v="AVAAZ"/>
    <s v="CA-04-15"/>
    <s v="OUI"/>
  </r>
  <r>
    <d v="2019-04-07T00:00:00"/>
    <s v=" M 6 Nourriture"/>
    <x v="5"/>
    <x v="2"/>
    <n v="1000"/>
    <x v="1"/>
    <s v="AVAAZ"/>
    <s v="CA-04-13"/>
    <s v="OUI"/>
  </r>
  <r>
    <d v="2019-04-08T00:00:00"/>
    <s v="Bureau-Aéroport pour une séance de travail avec OFFAP"/>
    <x v="0"/>
    <x v="4"/>
    <n v="800"/>
    <x v="4"/>
    <s v="AVAAZ"/>
    <s v="CA-04-16"/>
    <s v="OUI"/>
  </r>
  <r>
    <d v="2019-04-08T00:00:00"/>
    <s v="Aéroport-Bureau pour une séance de travail avec OFFAP"/>
    <x v="0"/>
    <x v="4"/>
    <n v="800"/>
    <x v="4"/>
    <s v="AVAAZ"/>
    <s v="CA-04-16"/>
    <s v="OUI"/>
  </r>
  <r>
    <d v="2019-04-09T00:00:00"/>
    <s v="Transport pour renseignement à Ecobank et Orabank pour ouverture de compte"/>
    <x v="0"/>
    <x v="3"/>
    <n v="1400"/>
    <x v="2"/>
    <s v="AVAAZ"/>
    <s v="CA-04-18"/>
    <s v="OUI"/>
  </r>
  <r>
    <d v="2019-04-09T00:00:00"/>
    <s v=" M 9 Maison - Station "/>
    <x v="0"/>
    <x v="2"/>
    <n v="600"/>
    <x v="1"/>
    <s v="AVAAZ"/>
    <s v="CA-04-17"/>
    <s v="OUI"/>
  </r>
  <r>
    <d v="2019-04-09T00:00:00"/>
    <s v=" M 9 Lome - Sokode "/>
    <x v="0"/>
    <x v="2"/>
    <n v="5000"/>
    <x v="1"/>
    <s v="AVAAZ"/>
    <s v="CA-04-17"/>
    <s v="OUI"/>
  </r>
  <r>
    <d v="2019-04-09T00:00:00"/>
    <s v=" M 9 Station - Hotel"/>
    <x v="0"/>
    <x v="2"/>
    <n v="200"/>
    <x v="1"/>
    <s v="AVAAZ"/>
    <s v="CA-04-17"/>
    <s v="OUI"/>
  </r>
  <r>
    <d v="2019-04-09T00:00:00"/>
    <s v=" M 9 Transport local"/>
    <x v="0"/>
    <x v="2"/>
    <n v="1400"/>
    <x v="1"/>
    <s v="AVAAZ"/>
    <s v="CA-04-17"/>
    <s v="OUI"/>
  </r>
  <r>
    <d v="2019-04-09T00:00:00"/>
    <s v=" M 9 Nourriture"/>
    <x v="5"/>
    <x v="2"/>
    <n v="3000"/>
    <x v="1"/>
    <s v="AVAAZ"/>
    <s v="CA-04-17"/>
    <s v="OUI"/>
  </r>
  <r>
    <d v="2019-04-09T00:00:00"/>
    <s v=" M 9 Boissons"/>
    <x v="2"/>
    <x v="2"/>
    <n v="1800"/>
    <x v="1"/>
    <s v="AVAAZ"/>
    <s v="CA-04-17"/>
    <s v="OUI"/>
  </r>
  <r>
    <d v="2019-04-09T00:00:00"/>
    <s v=" M 9 Hébergement 1 nuitée"/>
    <x v="5"/>
    <x v="2"/>
    <n v="5000"/>
    <x v="1"/>
    <s v="AVAAZ"/>
    <s v="CA-04-17"/>
    <s v="OUI"/>
  </r>
  <r>
    <d v="2019-04-10T00:00:00"/>
    <s v="Achat de 04 boites d'encre pour imprimante bureau"/>
    <x v="4"/>
    <x v="3"/>
    <n v="36000"/>
    <x v="2"/>
    <s v="AVAAZ"/>
    <s v="CA-04-20"/>
    <s v="OUI"/>
  </r>
  <r>
    <d v="2019-04-10T00:00:00"/>
    <s v="Bureau-Deckon pour achat d'ncre imprimante bureau"/>
    <x v="0"/>
    <x v="3"/>
    <n v="700"/>
    <x v="2"/>
    <s v="AVAAZ"/>
    <s v="CA-04-20"/>
    <s v="OUI"/>
  </r>
  <r>
    <d v="2019-04-10T00:00:00"/>
    <s v="Deckon-Bureau pour achat d'ncre imprimante bureau"/>
    <x v="0"/>
    <x v="3"/>
    <n v="700"/>
    <x v="2"/>
    <s v="AVAAZ"/>
    <s v="CA-04-20"/>
    <s v="OUI"/>
  </r>
  <r>
    <d v="2019-04-10T00:00:00"/>
    <s v="Ravitaillement pour le bureau"/>
    <x v="4"/>
    <x v="3"/>
    <n v="37100"/>
    <x v="2"/>
    <s v="AVAAZ"/>
    <s v="CA-04-21"/>
    <s v="OUI"/>
  </r>
  <r>
    <d v="2019-04-10T00:00:00"/>
    <s v="Transport pour ravitaillement bureau"/>
    <x v="0"/>
    <x v="3"/>
    <n v="800"/>
    <x v="2"/>
    <s v="AVAAZ"/>
    <s v="CA-04-21"/>
    <s v="OUI"/>
  </r>
  <r>
    <d v="2019-04-10T00:00:00"/>
    <s v="Transport Bureau-Ecobank pour approvissionnement de la caisse"/>
    <x v="0"/>
    <x v="3"/>
    <n v="400"/>
    <x v="2"/>
    <s v="AVAAZ"/>
    <s v="CA-04-25"/>
    <s v="OUI"/>
  </r>
  <r>
    <d v="2019-04-10T00:00:00"/>
    <s v="Transport Ecobank-Bureau pour approvissionnement de la caisse"/>
    <x v="0"/>
    <x v="3"/>
    <n v="400"/>
    <x v="2"/>
    <s v="AVAAZ"/>
    <s v="CA-04-25"/>
    <s v="OUI"/>
  </r>
  <r>
    <d v="2019-04-10T00:00:00"/>
    <s v="Transport Maison-Gbényédji pour signature de chèque certifié"/>
    <x v="0"/>
    <x v="3"/>
    <n v="800"/>
    <x v="2"/>
    <s v="AVAAZ"/>
    <s v="CA-04-27"/>
    <s v="OUI"/>
  </r>
  <r>
    <d v="2019-04-10T00:00:00"/>
    <s v="Transport Gbényédji-Ecobank pour dépôt de chèque certifié"/>
    <x v="0"/>
    <x v="3"/>
    <n v="1000"/>
    <x v="2"/>
    <s v="AVAAZ"/>
    <s v="CA-04-27"/>
    <s v="OUI"/>
  </r>
  <r>
    <d v="2019-04-10T00:00:00"/>
    <s v="Transport Ecobank-Bureau pour dépôt de chèque certifié"/>
    <x v="0"/>
    <x v="3"/>
    <n v="700"/>
    <x v="2"/>
    <s v="AVAAZ"/>
    <s v="CA-04-27"/>
    <s v="OUI"/>
  </r>
  <r>
    <d v="2019-04-10T00:00:00"/>
    <s v="Frais abonnement journaux"/>
    <x v="7"/>
    <x v="3"/>
    <n v="6670"/>
    <x v="2"/>
    <s v="AVAAZ"/>
    <s v="CA-04-28"/>
    <s v="OUI"/>
  </r>
  <r>
    <d v="2019-04-10T00:00:00"/>
    <s v="Bureau-Hédzranawoé rencontre avec l'avocat"/>
    <x v="0"/>
    <x v="4"/>
    <n v="700"/>
    <x v="4"/>
    <s v="AVAAZ"/>
    <s v="CA-04-24"/>
    <s v="OUI"/>
  </r>
  <r>
    <d v="2019-04-10T00:00:00"/>
    <s v="Hédzranawoé-Bureau rencontre avec l'avocat"/>
    <x v="0"/>
    <x v="4"/>
    <n v="700"/>
    <x v="4"/>
    <s v="AVAAZ"/>
    <s v="CA-04-24"/>
    <s v="OUI"/>
  </r>
  <r>
    <d v="2019-04-10T00:00:00"/>
    <s v="Bureau-Adido Adin"/>
    <x v="0"/>
    <x v="4"/>
    <n v="400"/>
    <x v="5"/>
    <s v="AVAAZ"/>
    <s v="CA-04-22"/>
    <s v="OUI"/>
  </r>
  <r>
    <d v="2019-04-10T00:00:00"/>
    <s v="Adido Adin-Bureau"/>
    <x v="0"/>
    <x v="4"/>
    <n v="400"/>
    <x v="5"/>
    <s v="AVAAZ"/>
    <s v="CA-04-22"/>
    <s v="OUI"/>
  </r>
  <r>
    <d v="2019-04-10T00:00:00"/>
    <s v="Achats de 5 Clés USB"/>
    <x v="4"/>
    <x v="3"/>
    <n v="17500"/>
    <x v="5"/>
    <s v="AVAAZ"/>
    <s v="CA-04-22"/>
    <s v="OUI"/>
  </r>
  <r>
    <d v="2019-04-10T00:00:00"/>
    <s v="bureau-ministère de l'agricuture"/>
    <x v="0"/>
    <x v="0"/>
    <n v="700"/>
    <x v="0"/>
    <s v="AVAAZ"/>
    <s v="CA-04-29"/>
    <s v="OUI"/>
  </r>
  <r>
    <d v="2019-04-10T00:00:00"/>
    <s v="ministère de l'agriculture-maison"/>
    <x v="0"/>
    <x v="0"/>
    <n v="900"/>
    <x v="0"/>
    <s v="AVAAZ"/>
    <s v="CA-04-29"/>
    <s v="OUI"/>
  </r>
  <r>
    <d v="2019-04-10T00:00:00"/>
    <s v="avance sur salaire Nicolas"/>
    <x v="1"/>
    <x v="0"/>
    <n v="50000"/>
    <x v="0"/>
    <s v="AVAAZ"/>
    <s v="CA-04-23"/>
    <s v="OUI"/>
  </r>
  <r>
    <d v="2019-04-10T00:00:00"/>
    <s v="M10 Agbélouvé-Gapé/ Maison - Station"/>
    <x v="0"/>
    <x v="2"/>
    <n v="600"/>
    <x v="3"/>
    <s v="AVAAZ"/>
    <s v="CA-04-19"/>
    <s v="OUI"/>
  </r>
  <r>
    <d v="2019-04-10T00:00:00"/>
    <s v="M10 Lomé - Agbélouvé"/>
    <x v="0"/>
    <x v="2"/>
    <n v="1000"/>
    <x v="3"/>
    <s v="AVAAZ"/>
    <s v="CA-04-19"/>
    <s v="OUI"/>
  </r>
  <r>
    <d v="2019-04-10T00:00:00"/>
    <s v="M10 station - Hôtel"/>
    <x v="0"/>
    <x v="2"/>
    <n v="200"/>
    <x v="3"/>
    <s v="AVAAZ"/>
    <s v="CA-04-19"/>
    <s v="OUI"/>
  </r>
  <r>
    <d v="2019-04-10T00:00:00"/>
    <s v="M10 Hôtel - Marché"/>
    <x v="0"/>
    <x v="2"/>
    <n v="400"/>
    <x v="3"/>
    <s v="AVAAZ"/>
    <s v="CA-04-19"/>
    <s v="OUI"/>
  </r>
  <r>
    <d v="2019-04-10T00:00:00"/>
    <s v="M10 Boissons"/>
    <x v="2"/>
    <x v="2"/>
    <n v="1100"/>
    <x v="3"/>
    <s v="AVAAZ"/>
    <s v="CA-04-19"/>
    <s v="OUI"/>
  </r>
  <r>
    <d v="2019-04-10T00:00:00"/>
    <s v="M10 Marché - CIB INTA"/>
    <x v="0"/>
    <x v="2"/>
    <n v="300"/>
    <x v="3"/>
    <s v="AVAAZ"/>
    <s v="CA-04-19"/>
    <s v="OUI"/>
  </r>
  <r>
    <d v="2019-04-10T00:00:00"/>
    <s v="M10 CIB - Hôtel"/>
    <x v="0"/>
    <x v="2"/>
    <n v="300"/>
    <x v="3"/>
    <s v="AVAAZ"/>
    <s v="CA-04-19"/>
    <s v="OUI"/>
  </r>
  <r>
    <d v="2019-04-10T00:00:00"/>
    <s v="M10 Hotel - Cathédrale"/>
    <x v="0"/>
    <x v="2"/>
    <n v="300"/>
    <x v="3"/>
    <s v="AVAAZ"/>
    <s v="CA-04-19"/>
    <s v="OUI"/>
  </r>
  <r>
    <d v="2019-04-10T00:00:00"/>
    <s v="M10 Cathédrale - Hôtel"/>
    <x v="0"/>
    <x v="2"/>
    <n v="300"/>
    <x v="3"/>
    <s v="AVAAZ"/>
    <s v="CA-04-19"/>
    <s v="OUI"/>
  </r>
  <r>
    <d v="2019-04-10T00:00:00"/>
    <s v="M10 Boissons"/>
    <x v="2"/>
    <x v="2"/>
    <n v="1100"/>
    <x v="3"/>
    <s v="AVAAZ"/>
    <s v="CA-04-19"/>
    <s v="OUI"/>
  </r>
  <r>
    <d v="2019-04-10T00:00:00"/>
    <s v="M10 Nourriture"/>
    <x v="5"/>
    <x v="2"/>
    <n v="3000"/>
    <x v="3"/>
    <s v="AVAAZ"/>
    <s v="CA-04-19"/>
    <s v="OUI"/>
  </r>
  <r>
    <d v="2019-04-10T00:00:00"/>
    <s v="M10 Hébergement 1 nuitée"/>
    <x v="5"/>
    <x v="2"/>
    <n v="5000"/>
    <x v="3"/>
    <s v="AVAAZ"/>
    <s v="CA-04-19"/>
    <s v="OUI"/>
  </r>
  <r>
    <d v="2019-04-10T00:00:00"/>
    <s v=" M 9 Transport local"/>
    <x v="0"/>
    <x v="2"/>
    <n v="3400"/>
    <x v="1"/>
    <s v="AVAAZ"/>
    <s v="CA-04-17"/>
    <s v="OUI"/>
  </r>
  <r>
    <d v="2019-04-10T00:00:00"/>
    <s v=" M 9 Nourriture"/>
    <x v="5"/>
    <x v="2"/>
    <n v="3000"/>
    <x v="1"/>
    <s v="AVAAZ"/>
    <s v="CA-04-17"/>
    <s v="OUI"/>
  </r>
  <r>
    <d v="2019-04-10T00:00:00"/>
    <s v=" M 9 Hébergement 1 nuitée"/>
    <x v="5"/>
    <x v="2"/>
    <n v="5000"/>
    <x v="1"/>
    <s v="AVAAZ"/>
    <s v="CA-04-17"/>
    <s v="OUI"/>
  </r>
  <r>
    <d v="2019-04-10T00:00:00"/>
    <s v=" M 9 Boissons"/>
    <x v="2"/>
    <x v="2"/>
    <n v="4800"/>
    <x v="1"/>
    <s v="AVAAZ"/>
    <s v="CA-04-17"/>
    <s v="OUI"/>
  </r>
  <r>
    <d v="2019-04-11T00:00:00"/>
    <s v="M10 Hôtel - Station"/>
    <x v="0"/>
    <x v="2"/>
    <n v="200"/>
    <x v="3"/>
    <s v="AVAAZ"/>
    <s v="CA-04-19"/>
    <s v="OUI"/>
  </r>
  <r>
    <d v="2019-04-11T00:00:00"/>
    <s v="M10 Agbélouvé - Gapé"/>
    <x v="0"/>
    <x v="2"/>
    <n v="800"/>
    <x v="3"/>
    <s v="AVAAZ"/>
    <s v="CA-04-19"/>
    <s v="OUI"/>
  </r>
  <r>
    <d v="2019-04-11T00:00:00"/>
    <s v="M10 Gapé Centre - Marché"/>
    <x v="0"/>
    <x v="2"/>
    <n v="200"/>
    <x v="3"/>
    <s v="AVAAZ"/>
    <s v="CA-04-19"/>
    <s v="OUI"/>
  </r>
  <r>
    <d v="2019-04-11T00:00:00"/>
    <s v="M10 Marché - Gapé Centre"/>
    <x v="0"/>
    <x v="2"/>
    <n v="200"/>
    <x v="3"/>
    <s v="AVAAZ"/>
    <s v="CA-04-19"/>
    <s v="OUI"/>
  </r>
  <r>
    <d v="2019-04-11T00:00:00"/>
    <s v="M10 Boissons"/>
    <x v="2"/>
    <x v="2"/>
    <n v="1400"/>
    <x v="3"/>
    <s v="AVAAZ"/>
    <s v="CA-04-19"/>
    <s v="OUI"/>
  </r>
  <r>
    <d v="2019-04-11T00:00:00"/>
    <s v="M10 Gapé Centre - Lonvo"/>
    <x v="0"/>
    <x v="2"/>
    <n v="200"/>
    <x v="3"/>
    <s v="AVAAZ"/>
    <s v="CA-04-19"/>
    <s v="OUI"/>
  </r>
  <r>
    <d v="2019-04-11T00:00:00"/>
    <s v="M10 Lonvo - Gapé Centre"/>
    <x v="0"/>
    <x v="2"/>
    <n v="200"/>
    <x v="3"/>
    <s v="AVAAZ"/>
    <s v="CA-04-19"/>
    <s v="OUI"/>
  </r>
  <r>
    <d v="2019-04-11T00:00:00"/>
    <s v="M10 Boissons"/>
    <x v="2"/>
    <x v="2"/>
    <n v="1100"/>
    <x v="3"/>
    <s v="AVAAZ"/>
    <s v="CA-04-19"/>
    <s v="OUI"/>
  </r>
  <r>
    <d v="2019-04-11T00:00:00"/>
    <s v="M10 Gapé - Agbélouvé"/>
    <x v="0"/>
    <x v="2"/>
    <n v="800"/>
    <x v="3"/>
    <s v="AVAAZ"/>
    <s v="CA-04-19"/>
    <s v="OUI"/>
  </r>
  <r>
    <d v="2019-04-11T00:00:00"/>
    <s v="M10 Station - Hôtel"/>
    <x v="0"/>
    <x v="2"/>
    <n v="200"/>
    <x v="3"/>
    <s v="AVAAZ"/>
    <s v="CA-04-19"/>
    <s v="OUI"/>
  </r>
  <r>
    <d v="2019-04-11T00:00:00"/>
    <s v="M10 Nourriture"/>
    <x v="5"/>
    <x v="2"/>
    <n v="3000"/>
    <x v="3"/>
    <s v="AVAAZ"/>
    <s v="CA-04-19"/>
    <s v="OUI"/>
  </r>
  <r>
    <d v="2019-04-11T00:00:00"/>
    <s v="M10 Hébergement 1 nuitée"/>
    <x v="5"/>
    <x v="2"/>
    <n v="5000"/>
    <x v="3"/>
    <s v="AVAAZ"/>
    <s v="CA-04-19"/>
    <s v="OUI"/>
  </r>
  <r>
    <d v="2019-04-11T00:00:00"/>
    <s v=" M 9 Transport local"/>
    <x v="0"/>
    <x v="2"/>
    <n v="1000"/>
    <x v="1"/>
    <s v="AVAAZ"/>
    <s v="CA-04-17"/>
    <s v="OUI"/>
  </r>
  <r>
    <d v="2019-04-11T00:00:00"/>
    <s v=" M 9 Nourriture"/>
    <x v="5"/>
    <x v="2"/>
    <n v="3000"/>
    <x v="1"/>
    <s v="AVAAZ"/>
    <s v="CA-04-17"/>
    <s v="OUI"/>
  </r>
  <r>
    <d v="2019-04-11T00:00:00"/>
    <s v=" M 9 Sokode - koumonde"/>
    <x v="0"/>
    <x v="2"/>
    <n v="1200"/>
    <x v="1"/>
    <s v="AVAAZ"/>
    <s v="CA-04-17"/>
    <s v="OUI"/>
  </r>
  <r>
    <d v="2019-04-11T00:00:00"/>
    <s v=" M 9 Koumonde - Sokode"/>
    <x v="0"/>
    <x v="2"/>
    <n v="1200"/>
    <x v="1"/>
    <s v="AVAAZ"/>
    <s v="CA-04-17"/>
    <s v="OUI"/>
  </r>
  <r>
    <d v="2019-04-11T00:00:00"/>
    <s v=" M 9 Boissons"/>
    <x v="2"/>
    <x v="2"/>
    <n v="1800"/>
    <x v="1"/>
    <s v="AVAAZ"/>
    <s v="CA-04-17"/>
    <s v="OUI"/>
  </r>
  <r>
    <d v="2019-04-11T00:00:00"/>
    <s v=" M 9 Hébergement 1 nuitée"/>
    <x v="5"/>
    <x v="2"/>
    <n v="5000"/>
    <x v="1"/>
    <s v="AVAAZ"/>
    <s v="CA-04-17"/>
    <s v="OUI"/>
  </r>
  <r>
    <d v="2019-04-11T00:00:00"/>
    <s v="Paiement d'impôt de l'année 2017 et 2018"/>
    <x v="1"/>
    <x v="3"/>
    <n v="329063"/>
    <x v="6"/>
    <s v="AVAAZ"/>
    <s v="BQ-03-02"/>
    <s v="OUI"/>
  </r>
  <r>
    <d v="2019-04-12T00:00:00"/>
    <s v="Transport Bureau-Ecobank pour retrait de chèque certifié"/>
    <x v="0"/>
    <x v="3"/>
    <n v="750"/>
    <x v="2"/>
    <s v="AVAAZ"/>
    <s v="CA-04-31"/>
    <s v="OUI"/>
  </r>
  <r>
    <d v="2019-04-12T00:00:00"/>
    <s v="Transport Ecobank-OTR pour remise de chèque certifié"/>
    <x v="0"/>
    <x v="3"/>
    <n v="600"/>
    <x v="2"/>
    <s v="AVAAZ"/>
    <s v="CA-04-31"/>
    <s v="OUI"/>
  </r>
  <r>
    <d v="2019-04-12T00:00:00"/>
    <s v="Transport OTR-Bureau pour remise de chèque certifié"/>
    <x v="0"/>
    <x v="3"/>
    <n v="400"/>
    <x v="2"/>
    <s v="AVAAZ"/>
    <s v="CA-04-31"/>
    <s v="OUI"/>
  </r>
  <r>
    <d v="2019-04-12T00:00:00"/>
    <s v="bureau-maison des jeunes"/>
    <x v="0"/>
    <x v="0"/>
    <n v="800"/>
    <x v="0"/>
    <s v="AVAAZ"/>
    <s v="CA-04-30"/>
    <s v="OUI"/>
  </r>
  <r>
    <d v="2019-04-12T00:00:00"/>
    <s v="maison de jeunes-maison"/>
    <x v="0"/>
    <x v="0"/>
    <n v="700"/>
    <x v="0"/>
    <s v="AVAAZ"/>
    <s v="CA-04-30"/>
    <s v="OUI"/>
  </r>
  <r>
    <d v="2019-04-12T00:00:00"/>
    <s v="avance sur salaire I70"/>
    <x v="1"/>
    <x v="5"/>
    <n v="30000"/>
    <x v="7"/>
    <s v="AVAAZ"/>
    <s v="CA-04-32"/>
    <s v="OUI"/>
  </r>
  <r>
    <d v="2019-04-12T00:00:00"/>
    <s v="M10 Hôtel - Station"/>
    <x v="0"/>
    <x v="2"/>
    <n v="200"/>
    <x v="3"/>
    <s v="AVAAZ"/>
    <s v="CA-04-19"/>
    <s v="OUI"/>
  </r>
  <r>
    <d v="2019-04-12T00:00:00"/>
    <s v="M10 Agbélouvé - Gapé"/>
    <x v="0"/>
    <x v="2"/>
    <n v="800"/>
    <x v="3"/>
    <s v="AVAAZ"/>
    <s v="CA-04-19"/>
    <s v="OUI"/>
  </r>
  <r>
    <d v="2019-04-12T00:00:00"/>
    <s v="M10 Gapé - Agbélouvé"/>
    <x v="0"/>
    <x v="2"/>
    <n v="800"/>
    <x v="3"/>
    <s v="AVAAZ"/>
    <s v="CA-04-19"/>
    <s v="OUI"/>
  </r>
  <r>
    <d v="2019-04-12T00:00:00"/>
    <s v="M10 Boissons"/>
    <x v="2"/>
    <x v="2"/>
    <n v="1400"/>
    <x v="3"/>
    <s v="AVAAZ"/>
    <s v="CA-04-19"/>
    <s v="OUI"/>
  </r>
  <r>
    <d v="2019-04-12T00:00:00"/>
    <s v="M10 station - Hôtel"/>
    <x v="0"/>
    <x v="2"/>
    <n v="200"/>
    <x v="3"/>
    <s v="AVAAZ"/>
    <s v="CA-04-19"/>
    <s v="OUI"/>
  </r>
  <r>
    <d v="2019-04-12T00:00:00"/>
    <s v="M10 Hôtel - Station"/>
    <x v="0"/>
    <x v="2"/>
    <n v="200"/>
    <x v="3"/>
    <s v="AVAAZ"/>
    <s v="CA-04-19"/>
    <s v="OUI"/>
  </r>
  <r>
    <d v="2019-04-12T00:00:00"/>
    <s v="M10 Agbélouvé - Lomé"/>
    <x v="0"/>
    <x v="2"/>
    <n v="1000"/>
    <x v="3"/>
    <s v="AVAAZ"/>
    <s v="CA-04-19"/>
    <s v="OUI"/>
  </r>
  <r>
    <d v="2019-04-12T00:00:00"/>
    <s v="M10 Station - Maison"/>
    <x v="0"/>
    <x v="2"/>
    <n v="600"/>
    <x v="3"/>
    <s v="AVAAZ"/>
    <s v="CA-04-19"/>
    <s v="OUI"/>
  </r>
  <r>
    <d v="2019-04-12T00:00:00"/>
    <s v="M10 Nourriture"/>
    <x v="5"/>
    <x v="2"/>
    <n v="3000"/>
    <x v="3"/>
    <s v="AVAAZ"/>
    <s v="CA-04-19"/>
    <s v="OUI"/>
  </r>
  <r>
    <d v="2019-04-12T00:00:00"/>
    <s v=" M 9 Hotel - Station"/>
    <x v="0"/>
    <x v="2"/>
    <n v="200"/>
    <x v="1"/>
    <s v="AVAAZ"/>
    <s v="CA-04-17"/>
    <s v="OUI"/>
  </r>
  <r>
    <d v="2019-04-12T00:00:00"/>
    <s v=" M 9 Sokode - Lome"/>
    <x v="0"/>
    <x v="2"/>
    <n v="5000"/>
    <x v="1"/>
    <s v="AVAAZ"/>
    <s v="CA-04-17"/>
    <s v="OUI"/>
  </r>
  <r>
    <d v="2019-04-12T00:00:00"/>
    <s v=" M 9 Station - Maison"/>
    <x v="0"/>
    <x v="2"/>
    <n v="600"/>
    <x v="1"/>
    <s v="AVAAZ"/>
    <s v="CA-04-17"/>
    <s v="OUI"/>
  </r>
  <r>
    <d v="2019-04-12T00:00:00"/>
    <s v=" M 9 Nourriture"/>
    <x v="5"/>
    <x v="2"/>
    <n v="3000"/>
    <x v="1"/>
    <s v="AVAAZ"/>
    <s v="CA-04-17"/>
    <s v="OUI"/>
  </r>
  <r>
    <d v="2019-04-15T00:00:00"/>
    <s v="Frais de ramassage de poubelle mois de mars"/>
    <x v="8"/>
    <x v="3"/>
    <n v="1000"/>
    <x v="2"/>
    <s v="AVAAZ"/>
    <s v="CA-04-35"/>
    <s v="OUI"/>
  </r>
  <r>
    <d v="2019-04-15T00:00:00"/>
    <s v="Transport Maison-OTR pour règlement impôt"/>
    <x v="0"/>
    <x v="3"/>
    <n v="700"/>
    <x v="2"/>
    <s v="AVAAZ"/>
    <s v="CA-04-36"/>
    <s v="OUI"/>
  </r>
  <r>
    <d v="2019-04-15T00:00:00"/>
    <s v="Transport OTR-Bureau pour règlement impôt"/>
    <x v="0"/>
    <x v="3"/>
    <n v="400"/>
    <x v="2"/>
    <s v="AVAAZ"/>
    <s v="CA-04-36"/>
    <s v="OUI"/>
  </r>
  <r>
    <d v="2019-04-15T00:00:00"/>
    <s v="Transport Bureau-Gbényédji pour signature du contrat"/>
    <x v="0"/>
    <x v="3"/>
    <n v="1600"/>
    <x v="2"/>
    <s v="AVAAZ"/>
    <s v="CA-04-37"/>
    <s v="OUI"/>
  </r>
  <r>
    <d v="2019-04-15T00:00:00"/>
    <s v="Transport Gbényédji-DHL pour envoi de contrat"/>
    <x v="0"/>
    <x v="3"/>
    <n v="1000"/>
    <x v="2"/>
    <s v="AVAAZ"/>
    <s v="CA-04-37"/>
    <s v="OUI"/>
  </r>
  <r>
    <d v="2019-04-15T00:00:00"/>
    <s v="Transport DHL-Bureau pour envoi de contrat"/>
    <x v="0"/>
    <x v="3"/>
    <n v="700"/>
    <x v="2"/>
    <s v="AVAAZ"/>
    <s v="CA-04-37"/>
    <s v="OUI"/>
  </r>
  <r>
    <d v="2019-04-15T00:00:00"/>
    <s v="Achat de carte de recharge pour le bureau"/>
    <x v="6"/>
    <x v="3"/>
    <n v="100000"/>
    <x v="2"/>
    <s v="AVAAZ"/>
    <s v="CA-04-38"/>
    <s v="OUI"/>
  </r>
  <r>
    <d v="2019-04-15T00:00:00"/>
    <s v="Transport Bureau-Déckon pour achat de carte de recharge"/>
    <x v="0"/>
    <x v="3"/>
    <n v="700"/>
    <x v="2"/>
    <s v="AVAAZ"/>
    <s v="CA-04-38"/>
    <s v="OUI"/>
  </r>
  <r>
    <d v="2019-04-15T00:00:00"/>
    <s v="Transport Déckon-CNSS pour information"/>
    <x v="0"/>
    <x v="3"/>
    <n v="400"/>
    <x v="2"/>
    <s v="AVAAZ"/>
    <s v="CA-04-38"/>
    <s v="OUI"/>
  </r>
  <r>
    <d v="2019-04-15T00:00:00"/>
    <s v="Transport CNSS-Bureau pour achat de carte de recharge"/>
    <x v="0"/>
    <x v="3"/>
    <n v="800"/>
    <x v="2"/>
    <s v="AVAAZ"/>
    <s v="CA-04-38"/>
    <s v="OUI"/>
  </r>
  <r>
    <d v="2019-04-15T00:00:00"/>
    <s v="Frais d'envoi de contrat via DHL "/>
    <x v="9"/>
    <x v="3"/>
    <n v="28000"/>
    <x v="2"/>
    <s v="AVAAZ"/>
    <s v="CA-04-39"/>
    <s v="OUI"/>
  </r>
  <r>
    <d v="2019-04-15T00:00:00"/>
    <s v="Maison-Prison pour visite aux détenus"/>
    <x v="0"/>
    <x v="4"/>
    <n v="800"/>
    <x v="4"/>
    <s v="AVAAZ"/>
    <s v="CA-04-33"/>
    <s v="OUI"/>
  </r>
  <r>
    <d v="2019-04-15T00:00:00"/>
    <s v="Prison- Bureau pour visite aux détenus"/>
    <x v="0"/>
    <x v="4"/>
    <n v="600"/>
    <x v="4"/>
    <s v="AVAAZ"/>
    <s v="CA-04-33"/>
    <s v="OUI"/>
  </r>
  <r>
    <d v="2019-04-15T00:00:00"/>
    <s v="Nourriture pour détenus"/>
    <x v="10"/>
    <x v="4"/>
    <n v="4000"/>
    <x v="4"/>
    <s v="AVAAZ"/>
    <s v="CA-04-33"/>
    <s v="OUI"/>
  </r>
  <r>
    <d v="2019-04-15T00:00:00"/>
    <s v="Droit de visite"/>
    <x v="10"/>
    <x v="4"/>
    <n v="1000"/>
    <x v="4"/>
    <s v="AVAAZ"/>
    <s v="CA-04-33"/>
    <s v="OUI"/>
  </r>
  <r>
    <d v="2019-04-16T00:00:00"/>
    <s v="M11 Akébou / Maison - Station"/>
    <x v="0"/>
    <x v="2"/>
    <n v="600"/>
    <x v="3"/>
    <s v="AVAAZ"/>
    <s v="CA-04-40"/>
    <s v="OUI"/>
  </r>
  <r>
    <d v="2019-04-16T00:00:00"/>
    <s v="M11 Lomé  - Atakpamé"/>
    <x v="0"/>
    <x v="2"/>
    <n v="2500"/>
    <x v="3"/>
    <s v="AVAAZ"/>
    <s v="CA-04-40"/>
    <s v="OUI"/>
  </r>
  <r>
    <d v="2019-04-16T00:00:00"/>
    <s v="M11 Atakpamé - Témédja"/>
    <x v="0"/>
    <x v="2"/>
    <n v="500"/>
    <x v="3"/>
    <s v="AVAAZ"/>
    <s v="CA-04-40"/>
    <s v="OUI"/>
  </r>
  <r>
    <d v="2019-04-16T00:00:00"/>
    <s v="M11 Témédja - Kougnowou"/>
    <x v="0"/>
    <x v="2"/>
    <n v="2500"/>
    <x v="3"/>
    <s v="AVAAZ"/>
    <s v="CA-04-40"/>
    <s v="OUI"/>
  </r>
  <r>
    <d v="2019-04-16T00:00:00"/>
    <s v="M11 station - Hôtel"/>
    <x v="0"/>
    <x v="2"/>
    <n v="200"/>
    <x v="3"/>
    <s v="AVAAZ"/>
    <s v="CA-04-40"/>
    <s v="OUI"/>
  </r>
  <r>
    <d v="2019-04-16T00:00:00"/>
    <s v="M11 Hôtel - Restaurant"/>
    <x v="0"/>
    <x v="2"/>
    <n v="400"/>
    <x v="3"/>
    <s v="AVAAZ"/>
    <s v="CA-04-40"/>
    <s v="OUI"/>
  </r>
  <r>
    <d v="2019-04-16T00:00:00"/>
    <s v="M11 Boissons"/>
    <x v="2"/>
    <x v="2"/>
    <n v="1100"/>
    <x v="3"/>
    <s v="AVAAZ"/>
    <s v="CA-04-40"/>
    <s v="OUI"/>
  </r>
  <r>
    <d v="2019-04-16T00:00:00"/>
    <s v="M11 Restaurant - Hôtel"/>
    <x v="0"/>
    <x v="2"/>
    <n v="400"/>
    <x v="3"/>
    <s v="AVAAZ"/>
    <s v="CA-04-40"/>
    <s v="OUI"/>
  </r>
  <r>
    <d v="2019-04-16T00:00:00"/>
    <s v="M11 Nourriture"/>
    <x v="5"/>
    <x v="2"/>
    <n v="3000"/>
    <x v="3"/>
    <s v="AVAAZ"/>
    <s v="CA-04-40"/>
    <s v="OUI"/>
  </r>
  <r>
    <d v="2019-04-16T00:00:00"/>
    <s v="M11 Hébergement 1 nuitée"/>
    <x v="5"/>
    <x v="2"/>
    <n v="5000"/>
    <x v="3"/>
    <s v="AVAAZ"/>
    <s v="CA-04-40"/>
    <s v="OUI"/>
  </r>
  <r>
    <d v="2019-04-16T00:00:00"/>
    <s v=" M 12 Bureau - Ccl"/>
    <x v="0"/>
    <x v="2"/>
    <n v="1500"/>
    <x v="1"/>
    <s v="AVAAZ"/>
    <s v="CA-04-41"/>
    <s v="OUI"/>
  </r>
  <r>
    <d v="2019-04-16T00:00:00"/>
    <s v=" M 12 Ccl - Oando Sogbossito"/>
    <x v="0"/>
    <x v="2"/>
    <n v="300"/>
    <x v="1"/>
    <s v="AVAAZ"/>
    <s v="CA-04-41"/>
    <s v="OUI"/>
  </r>
  <r>
    <d v="2019-04-16T00:00:00"/>
    <s v=" M 12 Oando Sogbossito - Bureau"/>
    <x v="0"/>
    <x v="2"/>
    <n v="1500"/>
    <x v="1"/>
    <s v="AVAAZ"/>
    <s v="CA-04-41"/>
    <s v="OUI"/>
  </r>
  <r>
    <d v="2019-04-16T00:00:00"/>
    <s v=" M 12 Boissons"/>
    <x v="2"/>
    <x v="2"/>
    <n v="3000"/>
    <x v="1"/>
    <s v="AVAAZ"/>
    <s v="CA-04-41"/>
    <s v="OUI"/>
  </r>
  <r>
    <d v="2019-04-17T00:00:00"/>
    <s v="bureau-maison de la presse"/>
    <x v="0"/>
    <x v="0"/>
    <n v="500"/>
    <x v="0"/>
    <s v="AVAAZ"/>
    <s v="CA-04-42"/>
    <s v="OUI"/>
  </r>
  <r>
    <d v="2019-04-17T00:00:00"/>
    <s v="maison de la presse-CASEF"/>
    <x v="0"/>
    <x v="0"/>
    <n v="400"/>
    <x v="0"/>
    <s v="AVAAZ"/>
    <s v="CA-04-42"/>
    <s v="OUI"/>
  </r>
  <r>
    <d v="2019-04-17T00:00:00"/>
    <s v="CASEF-bureau"/>
    <x v="0"/>
    <x v="0"/>
    <n v="700"/>
    <x v="0"/>
    <s v="AVAAZ"/>
    <s v="CA-04-42"/>
    <s v="OUI"/>
  </r>
  <r>
    <d v="2019-04-17T00:00:00"/>
    <s v="M11 Hôtel - Station"/>
    <x v="0"/>
    <x v="2"/>
    <n v="200"/>
    <x v="3"/>
    <s v="AVAAZ"/>
    <s v="CA-04-40"/>
    <s v="OUI"/>
  </r>
  <r>
    <d v="2019-04-17T00:00:00"/>
    <s v="M11 Kougnowou - Ayagba"/>
    <x v="0"/>
    <x v="2"/>
    <n v="1500"/>
    <x v="3"/>
    <s v="AVAAZ"/>
    <s v="CA-04-40"/>
    <s v="OUI"/>
  </r>
  <r>
    <d v="2019-04-17T00:00:00"/>
    <s v="M11 Station - Marché"/>
    <x v="0"/>
    <x v="2"/>
    <n v="300"/>
    <x v="3"/>
    <s v="AVAAZ"/>
    <s v="CA-04-40"/>
    <s v="OUI"/>
  </r>
  <r>
    <d v="2019-04-17T00:00:00"/>
    <s v="M11 Marché - Pont Nord"/>
    <x v="0"/>
    <x v="2"/>
    <n v="400"/>
    <x v="3"/>
    <s v="AVAAZ"/>
    <s v="CA-04-40"/>
    <s v="OUI"/>
  </r>
  <r>
    <d v="2019-04-17T00:00:00"/>
    <s v="M11 Pont Nord - Marché"/>
    <x v="0"/>
    <x v="2"/>
    <n v="400"/>
    <x v="3"/>
    <s v="AVAAZ"/>
    <s v="CA-04-40"/>
    <s v="OUI"/>
  </r>
  <r>
    <d v="2019-04-17T00:00:00"/>
    <s v="M11 Boissons"/>
    <x v="2"/>
    <x v="2"/>
    <n v="1400"/>
    <x v="3"/>
    <s v="AVAAZ"/>
    <s v="CA-04-40"/>
    <s v="OUI"/>
  </r>
  <r>
    <d v="2019-04-17T00:00:00"/>
    <s v="M11 Marché - Ayagba Centre"/>
    <x v="0"/>
    <x v="2"/>
    <n v="200"/>
    <x v="3"/>
    <s v="AVAAZ"/>
    <s v="CA-04-40"/>
    <s v="OUI"/>
  </r>
  <r>
    <d v="2019-04-17T00:00:00"/>
    <s v="M11 Ayagba Centre - Marché"/>
    <x v="0"/>
    <x v="2"/>
    <n v="200"/>
    <x v="3"/>
    <s v="AVAAZ"/>
    <s v="CA-04-40"/>
    <s v="OUI"/>
  </r>
  <r>
    <d v="2019-04-17T00:00:00"/>
    <s v="M11 Marché - Station"/>
    <x v="0"/>
    <x v="2"/>
    <n v="300"/>
    <x v="3"/>
    <s v="AVAAZ"/>
    <s v="CA-04-40"/>
    <s v="OUI"/>
  </r>
  <r>
    <d v="2019-04-17T00:00:00"/>
    <s v="M11 Boissons"/>
    <x v="2"/>
    <x v="2"/>
    <n v="2100"/>
    <x v="3"/>
    <s v="AVAAZ"/>
    <s v="CA-04-40"/>
    <s v="OUI"/>
  </r>
  <r>
    <d v="2019-04-17T00:00:00"/>
    <s v="M11 Ayagba - Kougnowou"/>
    <x v="0"/>
    <x v="2"/>
    <n v="1500"/>
    <x v="3"/>
    <s v="AVAAZ"/>
    <s v="CA-04-40"/>
    <s v="OUI"/>
  </r>
  <r>
    <d v="2019-04-17T00:00:00"/>
    <s v="M11 Station - Restaurant"/>
    <x v="0"/>
    <x v="2"/>
    <n v="200"/>
    <x v="3"/>
    <s v="AVAAZ"/>
    <s v="CA-04-40"/>
    <s v="OUI"/>
  </r>
  <r>
    <d v="2019-04-17T00:00:00"/>
    <s v="M11 Restaurant - Station"/>
    <x v="0"/>
    <x v="2"/>
    <n v="200"/>
    <x v="3"/>
    <s v="AVAAZ"/>
    <s v="CA-04-40"/>
    <s v="OUI"/>
  </r>
  <r>
    <d v="2019-04-17T00:00:00"/>
    <s v="M11 Station - Hôtel"/>
    <x v="0"/>
    <x v="2"/>
    <n v="200"/>
    <x v="3"/>
    <s v="AVAAZ"/>
    <s v="CA-04-40"/>
    <s v="OUI"/>
  </r>
  <r>
    <d v="2019-04-17T00:00:00"/>
    <s v="M11 Nourriture"/>
    <x v="5"/>
    <x v="2"/>
    <n v="3000"/>
    <x v="3"/>
    <s v="AVAAZ"/>
    <s v="CA-04-40"/>
    <s v="OUI"/>
  </r>
  <r>
    <d v="2019-04-17T00:00:00"/>
    <s v="M11 Hébergement 1 nuitée"/>
    <x v="5"/>
    <x v="2"/>
    <n v="5000"/>
    <x v="3"/>
    <s v="AVAAZ"/>
    <s v="CA-04-40"/>
    <s v="OUI"/>
  </r>
  <r>
    <d v="2019-04-17T00:00:00"/>
    <s v=" M 13 Bureau - Station "/>
    <x v="0"/>
    <x v="2"/>
    <n v="600"/>
    <x v="1"/>
    <s v="AVAAZ"/>
    <s v="CA-04-34"/>
    <s v="OUI"/>
  </r>
  <r>
    <d v="2019-04-17T00:00:00"/>
    <s v=" M 13 Lome - Kara"/>
    <x v="0"/>
    <x v="2"/>
    <n v="6200"/>
    <x v="1"/>
    <s v="AVAAZ"/>
    <s v="CA-04-34"/>
    <s v="OUI"/>
  </r>
  <r>
    <d v="2019-04-17T00:00:00"/>
    <s v=" M 13 Station - Hotel Pasific"/>
    <x v="0"/>
    <x v="2"/>
    <n v="200"/>
    <x v="1"/>
    <s v="AVAAZ"/>
    <s v="CA-04-34"/>
    <s v="OUI"/>
  </r>
  <r>
    <d v="2019-04-17T00:00:00"/>
    <s v=" M 13 Hotel Pasific - Hotel Pavion"/>
    <x v="0"/>
    <x v="2"/>
    <n v="300"/>
    <x v="1"/>
    <s v="AVAAZ"/>
    <s v="CA-04-34"/>
    <s v="OUI"/>
  </r>
  <r>
    <d v="2019-04-17T00:00:00"/>
    <s v=" M 13 Hotel Pavion - Hotel Epervier"/>
    <x v="0"/>
    <x v="2"/>
    <n v="300"/>
    <x v="1"/>
    <s v="AVAAZ"/>
    <s v="CA-04-34"/>
    <s v="OUI"/>
  </r>
  <r>
    <d v="2019-04-17T00:00:00"/>
    <s v=" M 13 Transport local"/>
    <x v="0"/>
    <x v="2"/>
    <n v="900"/>
    <x v="1"/>
    <s v="AVAAZ"/>
    <s v="CA-04-34"/>
    <s v="OUI"/>
  </r>
  <r>
    <d v="2019-04-17T00:00:00"/>
    <s v=" M 13 Hébergement 1 nuitée"/>
    <x v="5"/>
    <x v="2"/>
    <n v="5000"/>
    <x v="1"/>
    <s v="AVAAZ"/>
    <s v="CA-04-34"/>
    <s v="OUI"/>
  </r>
  <r>
    <d v="2019-04-17T00:00:00"/>
    <s v=" M 13 Nourriture"/>
    <x v="5"/>
    <x v="2"/>
    <n v="3000"/>
    <x v="1"/>
    <s v="AVAAZ"/>
    <s v="CA-04-34"/>
    <s v="OUI"/>
  </r>
  <r>
    <d v="2019-04-18T00:00:00"/>
    <s v="Frais d'envoi udget additionnel à I33"/>
    <x v="9"/>
    <x v="3"/>
    <n v="1000"/>
    <x v="2"/>
    <s v="AVAAZ"/>
    <s v="CA-04-47"/>
    <s v="OUI"/>
  </r>
  <r>
    <d v="2019-04-18T00:00:00"/>
    <s v="Transport Maison-Allianz pour réception proformat police d'assurance"/>
    <x v="0"/>
    <x v="3"/>
    <n v="700"/>
    <x v="2"/>
    <s v="AVAAZ"/>
    <s v="CA-04-49"/>
    <s v="OUI"/>
  </r>
  <r>
    <d v="2019-04-18T00:00:00"/>
    <s v="Transport Allianz-Bureau pour réception proformat police d'assurance"/>
    <x v="0"/>
    <x v="3"/>
    <n v="800"/>
    <x v="2"/>
    <s v="AVAAZ"/>
    <s v="CA-04-49"/>
    <s v="OUI"/>
  </r>
  <r>
    <d v="2019-04-18T00:00:00"/>
    <s v="Bureau-Tribunal pour rencontre avec le 4em substitut"/>
    <x v="0"/>
    <x v="4"/>
    <n v="600"/>
    <x v="4"/>
    <s v="AVAAZ"/>
    <s v="CA-04-44"/>
    <s v="OUI"/>
  </r>
  <r>
    <d v="2019-04-18T00:00:00"/>
    <s v="Tribunal-Bureau pour rencontre avec le 4em substitut"/>
    <x v="0"/>
    <x v="4"/>
    <n v="600"/>
    <x v="4"/>
    <s v="AVAAZ"/>
    <s v="CA-04-44"/>
    <s v="OUI"/>
  </r>
  <r>
    <d v="2019-04-18T00:00:00"/>
    <s v="Bureau-Tribunal"/>
    <x v="0"/>
    <x v="4"/>
    <n v="600"/>
    <x v="5"/>
    <s v="AVAAZ"/>
    <s v="CA-04-45"/>
    <s v="OUI"/>
  </r>
  <r>
    <d v="2019-04-18T00:00:00"/>
    <s v="Tribunal-Bureau"/>
    <x v="0"/>
    <x v="4"/>
    <n v="600"/>
    <x v="5"/>
    <s v="AVAAZ"/>
    <s v="CA-04-45"/>
    <s v="OUI"/>
  </r>
  <r>
    <d v="2019-04-18T00:00:00"/>
    <s v="bureau-lomegan"/>
    <x v="0"/>
    <x v="0"/>
    <n v="200"/>
    <x v="0"/>
    <s v="AVAAZ"/>
    <s v="CA-04-43"/>
    <s v="OUI"/>
  </r>
  <r>
    <d v="2019-04-18T00:00:00"/>
    <s v="lomegan-groupe C"/>
    <x v="0"/>
    <x v="0"/>
    <n v="300"/>
    <x v="0"/>
    <s v="AVAAZ"/>
    <s v="CA-04-43"/>
    <s v="OUI"/>
  </r>
  <r>
    <d v="2019-04-18T00:00:00"/>
    <s v="groupe C-agbalepedo"/>
    <x v="0"/>
    <x v="0"/>
    <n v="300"/>
    <x v="0"/>
    <s v="AVAAZ"/>
    <s v="CA-04-43"/>
    <s v="OUI"/>
  </r>
  <r>
    <d v="2019-04-18T00:00:00"/>
    <s v="agbalepedo-totsi"/>
    <x v="0"/>
    <x v="0"/>
    <n v="200"/>
    <x v="0"/>
    <s v="AVAAZ"/>
    <s v="CA-04-43"/>
    <s v="OUI"/>
  </r>
  <r>
    <d v="2019-04-18T00:00:00"/>
    <s v="totsi-limousine"/>
    <x v="0"/>
    <x v="0"/>
    <n v="300"/>
    <x v="0"/>
    <s v="AVAAZ"/>
    <s v="CA-04-43"/>
    <s v="OUI"/>
  </r>
  <r>
    <d v="2019-04-18T00:00:00"/>
    <s v="limousine-agoe telessou"/>
    <x v="0"/>
    <x v="0"/>
    <n v="500"/>
    <x v="0"/>
    <s v="AVAAZ"/>
    <s v="CA-04-43"/>
    <s v="OUI"/>
  </r>
  <r>
    <d v="2019-04-18T00:00:00"/>
    <s v="agoe telessou-anyome"/>
    <x v="0"/>
    <x v="0"/>
    <n v="400"/>
    <x v="0"/>
    <s v="AVAAZ"/>
    <s v="CA-04-43"/>
    <s v="OUI"/>
  </r>
  <r>
    <d v="2019-04-18T00:00:00"/>
    <s v="anyome-avedji"/>
    <x v="0"/>
    <x v="0"/>
    <n v="600"/>
    <x v="0"/>
    <s v="AVAAZ"/>
    <s v="CA-04-43"/>
    <s v="OUI"/>
  </r>
  <r>
    <d v="2019-04-18T00:00:00"/>
    <s v="avedji-sun city"/>
    <x v="0"/>
    <x v="0"/>
    <n v="400"/>
    <x v="0"/>
    <s v="AVAAZ"/>
    <s v="CA-04-43"/>
    <s v="OUI"/>
  </r>
  <r>
    <d v="2019-04-18T00:00:00"/>
    <s v="sun city-madiba"/>
    <x v="0"/>
    <x v="0"/>
    <n v="500"/>
    <x v="0"/>
    <s v="AVAAZ"/>
    <s v="CA-04-43"/>
    <s v="OUI"/>
  </r>
  <r>
    <d v="2019-04-18T00:00:00"/>
    <s v="madiba-amadahome"/>
    <x v="0"/>
    <x v="0"/>
    <n v="400"/>
    <x v="0"/>
    <s v="AVAAZ"/>
    <s v="CA-04-43"/>
    <s v="OUI"/>
  </r>
  <r>
    <d v="2019-04-18T00:00:00"/>
    <s v="amadahome-vakpo"/>
    <x v="0"/>
    <x v="0"/>
    <n v="500"/>
    <x v="0"/>
    <s v="AVAAZ"/>
    <s v="CA-04-43"/>
    <s v="OUI"/>
  </r>
  <r>
    <d v="2019-04-18T00:00:00"/>
    <s v="vakpo-EPP adidogome1"/>
    <x v="0"/>
    <x v="0"/>
    <n v="400"/>
    <x v="0"/>
    <s v="AVAAZ"/>
    <s v="CA-04-43"/>
    <s v="OUI"/>
  </r>
  <r>
    <d v="2019-04-18T00:00:00"/>
    <s v="EPP adidogome1-wonyome"/>
    <x v="0"/>
    <x v="0"/>
    <n v="400"/>
    <x v="0"/>
    <s v="AVAAZ"/>
    <s v="CA-04-43"/>
    <s v="OUI"/>
  </r>
  <r>
    <d v="2019-04-18T00:00:00"/>
    <s v="wonyome-lycée technique"/>
    <x v="0"/>
    <x v="0"/>
    <n v="300"/>
    <x v="0"/>
    <s v="AVAAZ"/>
    <s v="CA-04-43"/>
    <s v="OUI"/>
  </r>
  <r>
    <d v="2019-04-18T00:00:00"/>
    <s v="lycée technique-bureau"/>
    <x v="0"/>
    <x v="0"/>
    <n v="700"/>
    <x v="0"/>
    <s v="AVAAZ"/>
    <s v="CA-04-43"/>
    <s v="OUI"/>
  </r>
  <r>
    <d v="2019-04-18T00:00:00"/>
    <s v="avance sur salaire Nicolas"/>
    <x v="1"/>
    <x v="0"/>
    <n v="40000"/>
    <x v="0"/>
    <s v="AVAAZ"/>
    <s v="CA-04-46"/>
    <s v="OUI"/>
  </r>
  <r>
    <d v="2019-04-18T00:00:00"/>
    <s v="M11 Hôtel - Station"/>
    <x v="0"/>
    <x v="2"/>
    <n v="200"/>
    <x v="3"/>
    <s v="AVAAZ"/>
    <s v="CA-04-40"/>
    <s v="OUI"/>
  </r>
  <r>
    <d v="2019-04-18T00:00:00"/>
    <s v="M11 Kougnowou - Gbendé"/>
    <x v="0"/>
    <x v="2"/>
    <n v="1700"/>
    <x v="3"/>
    <s v="AVAAZ"/>
    <s v="CA-04-40"/>
    <s v="OUI"/>
  </r>
  <r>
    <d v="2019-04-18T00:00:00"/>
    <s v="M11 Station - Marché"/>
    <x v="0"/>
    <x v="2"/>
    <n v="200"/>
    <x v="3"/>
    <s v="AVAAZ"/>
    <s v="CA-04-40"/>
    <s v="OUI"/>
  </r>
  <r>
    <d v="2019-04-18T00:00:00"/>
    <s v="M11 Marché - Quartier Royal"/>
    <x v="0"/>
    <x v="2"/>
    <n v="400"/>
    <x v="3"/>
    <s v="AVAAZ"/>
    <s v="CA-04-40"/>
    <s v="OUI"/>
  </r>
  <r>
    <d v="2019-04-18T00:00:00"/>
    <s v="M11 Boissons"/>
    <x v="2"/>
    <x v="2"/>
    <n v="1100"/>
    <x v="3"/>
    <s v="AVAAZ"/>
    <s v="CA-04-40"/>
    <s v="OUI"/>
  </r>
  <r>
    <d v="2019-04-18T00:00:00"/>
    <s v="M11 Quartier Royal - Marché"/>
    <x v="0"/>
    <x v="2"/>
    <n v="400"/>
    <x v="3"/>
    <s v="AVAAZ"/>
    <s v="CA-04-40"/>
    <s v="OUI"/>
  </r>
  <r>
    <d v="2019-04-18T00:00:00"/>
    <s v="M11 Boissons"/>
    <x v="2"/>
    <x v="2"/>
    <n v="1100"/>
    <x v="3"/>
    <s v="AVAAZ"/>
    <s v="CA-04-40"/>
    <s v="OUI"/>
  </r>
  <r>
    <d v="2019-04-18T00:00:00"/>
    <s v="M11 Marché - Station"/>
    <x v="0"/>
    <x v="2"/>
    <n v="200"/>
    <x v="3"/>
    <s v="AVAAZ"/>
    <s v="CA-04-40"/>
    <s v="OUI"/>
  </r>
  <r>
    <d v="2019-04-18T00:00:00"/>
    <s v="M11 Gbendé - Kougnowou"/>
    <x v="0"/>
    <x v="2"/>
    <n v="1700"/>
    <x v="3"/>
    <s v="AVAAZ"/>
    <s v="CA-04-40"/>
    <s v="OUI"/>
  </r>
  <r>
    <d v="2019-04-18T00:00:00"/>
    <s v="M11 Station - Restaurant"/>
    <x v="0"/>
    <x v="2"/>
    <n v="200"/>
    <x v="3"/>
    <s v="AVAAZ"/>
    <s v="CA-04-40"/>
    <s v="OUI"/>
  </r>
  <r>
    <d v="2019-04-18T00:00:00"/>
    <s v="M11 Restaurant - Station"/>
    <x v="0"/>
    <x v="2"/>
    <n v="200"/>
    <x v="3"/>
    <s v="AVAAZ"/>
    <s v="CA-04-40"/>
    <s v="OUI"/>
  </r>
  <r>
    <d v="2019-04-18T00:00:00"/>
    <s v="M11 Station - Hôtel"/>
    <x v="0"/>
    <x v="2"/>
    <n v="200"/>
    <x v="3"/>
    <s v="AVAAZ"/>
    <s v="CA-04-40"/>
    <s v="OUI"/>
  </r>
  <r>
    <d v="2019-04-18T00:00:00"/>
    <s v="M11 Nourriture"/>
    <x v="5"/>
    <x v="2"/>
    <n v="3000"/>
    <x v="3"/>
    <s v="AVAAZ"/>
    <s v="CA-04-40"/>
    <s v="OUI"/>
  </r>
  <r>
    <d v="2019-04-18T00:00:00"/>
    <s v="M11 Hébergement 1 nuitée"/>
    <x v="5"/>
    <x v="2"/>
    <n v="5000"/>
    <x v="3"/>
    <s v="AVAAZ"/>
    <s v="CA-04-40"/>
    <s v="OUI"/>
  </r>
  <r>
    <d v="2019-04-18T00:00:00"/>
    <s v=" M 13 Transport local"/>
    <x v="0"/>
    <x v="2"/>
    <n v="2600"/>
    <x v="1"/>
    <s v="AVAAZ"/>
    <s v="CA-04-34"/>
    <s v="OUI"/>
  </r>
  <r>
    <d v="2019-04-18T00:00:00"/>
    <s v=" M 13 Hébergement 1 nuitée"/>
    <x v="5"/>
    <x v="2"/>
    <n v="5000"/>
    <x v="1"/>
    <s v="AVAAZ"/>
    <s v="CA-04-34"/>
    <s v="OUI"/>
  </r>
  <r>
    <d v="2019-04-18T00:00:00"/>
    <s v=" M 13 Nourriture"/>
    <x v="5"/>
    <x v="2"/>
    <n v="3000"/>
    <x v="1"/>
    <s v="AVAAZ"/>
    <s v="CA-04-34"/>
    <s v="OUI"/>
  </r>
  <r>
    <d v="2019-04-18T00:00:00"/>
    <s v=" M 13 Boissons"/>
    <x v="2"/>
    <x v="2"/>
    <n v="2250"/>
    <x v="1"/>
    <s v="AVAAZ"/>
    <s v="CA-04-34"/>
    <s v="OUI"/>
  </r>
  <r>
    <d v="2019-04-19T00:00:00"/>
    <s v="M11 Hôtel - station"/>
    <x v="0"/>
    <x v="2"/>
    <n v="200"/>
    <x v="3"/>
    <s v="AVAAZ"/>
    <s v="CA-04-40"/>
    <s v="OUI"/>
  </r>
  <r>
    <d v="2019-04-19T00:00:00"/>
    <s v="M11 Station - Marché"/>
    <x v="0"/>
    <x v="2"/>
    <n v="200"/>
    <x v="3"/>
    <s v="AVAAZ"/>
    <s v="CA-04-40"/>
    <s v="OUI"/>
  </r>
  <r>
    <d v="2019-04-19T00:00:00"/>
    <s v="M11 Marché - Lycée"/>
    <x v="0"/>
    <x v="2"/>
    <n v="400"/>
    <x v="3"/>
    <s v="AVAAZ"/>
    <s v="CA-04-40"/>
    <s v="OUI"/>
  </r>
  <r>
    <d v="2019-04-19T00:00:00"/>
    <s v="M11 Lycée - Marché"/>
    <x v="0"/>
    <x v="2"/>
    <n v="400"/>
    <x v="3"/>
    <s v="AVAAZ"/>
    <s v="CA-04-40"/>
    <s v="OUI"/>
  </r>
  <r>
    <d v="2019-04-19T00:00:00"/>
    <s v="M11 Marché - Djokoumé"/>
    <x v="0"/>
    <x v="2"/>
    <n v="400"/>
    <x v="3"/>
    <s v="AVAAZ"/>
    <s v="CA-04-40"/>
    <s v="OUI"/>
  </r>
  <r>
    <d v="2019-04-19T00:00:00"/>
    <s v="M11 Djokoumé - Marché"/>
    <x v="0"/>
    <x v="2"/>
    <n v="400"/>
    <x v="3"/>
    <s v="AVAAZ"/>
    <s v="CA-04-40"/>
    <s v="OUI"/>
  </r>
  <r>
    <d v="2019-04-19T00:00:00"/>
    <s v="M11 Maerché - Hôtel"/>
    <x v="0"/>
    <x v="2"/>
    <n v="200"/>
    <x v="3"/>
    <s v="AVAAZ"/>
    <s v="CA-04-40"/>
    <s v="OUI"/>
  </r>
  <r>
    <d v="2019-04-19T00:00:00"/>
    <s v="M11 Boissons"/>
    <x v="2"/>
    <x v="2"/>
    <n v="2100"/>
    <x v="3"/>
    <s v="AVAAZ"/>
    <s v="CA-04-40"/>
    <s v="OUI"/>
  </r>
  <r>
    <d v="2019-04-19T00:00:00"/>
    <s v="M11 Nourriture"/>
    <x v="5"/>
    <x v="2"/>
    <n v="3000"/>
    <x v="3"/>
    <s v="AVAAZ"/>
    <s v="CA-04-40"/>
    <s v="OUI"/>
  </r>
  <r>
    <d v="2019-04-19T00:00:00"/>
    <s v="M11 Hébergement 1 nuitée"/>
    <x v="5"/>
    <x v="2"/>
    <n v="5000"/>
    <x v="3"/>
    <s v="AVAAZ"/>
    <s v="CA-04-40"/>
    <s v="OUI"/>
  </r>
  <r>
    <d v="2019-04-19T00:00:00"/>
    <s v="M11 Boissons"/>
    <x v="2"/>
    <x v="2"/>
    <n v="900"/>
    <x v="3"/>
    <s v="AVAAZ"/>
    <s v="CA-04-40"/>
    <s v="OUI"/>
  </r>
  <r>
    <d v="2019-04-19T00:00:00"/>
    <s v=" M 13 Transport local"/>
    <x v="0"/>
    <x v="2"/>
    <n v="2000"/>
    <x v="1"/>
    <s v="AVAAZ"/>
    <s v="CA-04-34"/>
    <s v="OUI"/>
  </r>
  <r>
    <d v="2019-04-19T00:00:00"/>
    <s v=" M 13 Nourriture"/>
    <x v="5"/>
    <x v="2"/>
    <n v="3000"/>
    <x v="1"/>
    <s v="AVAAZ"/>
    <s v="CA-04-34"/>
    <s v="OUI"/>
  </r>
  <r>
    <d v="2019-04-19T00:00:00"/>
    <s v=" M 13 Hébergement 1 nuitée"/>
    <x v="5"/>
    <x v="2"/>
    <n v="5000"/>
    <x v="1"/>
    <s v="AVAAZ"/>
    <s v="CA-04-34"/>
    <s v="OUI"/>
  </r>
  <r>
    <d v="2019-04-19T00:00:00"/>
    <s v=" M 13 Boissons"/>
    <x v="2"/>
    <x v="2"/>
    <n v="2500"/>
    <x v="1"/>
    <s v="AVAAZ"/>
    <s v="CA-04-34"/>
    <s v="OUI"/>
  </r>
  <r>
    <d v="2019-04-20T00:00:00"/>
    <s v="M11 Hôtel - Togocel"/>
    <x v="0"/>
    <x v="2"/>
    <n v="400"/>
    <x v="3"/>
    <s v="AVAAZ"/>
    <s v="CA-04-40"/>
    <s v="OUI"/>
  </r>
  <r>
    <d v="2019-04-20T00:00:00"/>
    <s v="M11 Togocel - Hôtel"/>
    <x v="0"/>
    <x v="2"/>
    <n v="400"/>
    <x v="3"/>
    <s v="AVAAZ"/>
    <s v="CA-04-40"/>
    <s v="OUI"/>
  </r>
  <r>
    <d v="2019-04-20T00:00:00"/>
    <s v="M11 Hôtel - Station"/>
    <x v="0"/>
    <x v="2"/>
    <n v="200"/>
    <x v="3"/>
    <s v="AVAAZ"/>
    <s v="CA-04-40"/>
    <s v="OUI"/>
  </r>
  <r>
    <d v="2019-04-20T00:00:00"/>
    <s v="M11 Kougnowou - Témédja"/>
    <x v="0"/>
    <x v="2"/>
    <n v="2500"/>
    <x v="3"/>
    <s v="AVAAZ"/>
    <s v="CA-04-40"/>
    <s v="OUI"/>
  </r>
  <r>
    <d v="2019-04-20T00:00:00"/>
    <s v="M11 Témédja - Agbonou"/>
    <x v="0"/>
    <x v="2"/>
    <n v="500"/>
    <x v="3"/>
    <s v="AVAAZ"/>
    <s v="CA-04-40"/>
    <s v="OUI"/>
  </r>
  <r>
    <d v="2019-04-20T00:00:00"/>
    <s v="M11 Agbonou - Lomé"/>
    <x v="0"/>
    <x v="2"/>
    <n v="2500"/>
    <x v="3"/>
    <s v="AVAAZ"/>
    <s v="CA-04-40"/>
    <s v="OUI"/>
  </r>
  <r>
    <d v="2019-04-20T00:00:00"/>
    <s v="M11 Station - Maison"/>
    <x v="0"/>
    <x v="2"/>
    <n v="600"/>
    <x v="3"/>
    <s v="AVAAZ"/>
    <s v="CA-04-40"/>
    <s v="OUI"/>
  </r>
  <r>
    <d v="2019-04-20T00:00:00"/>
    <s v="M11 Nourriture"/>
    <x v="5"/>
    <x v="2"/>
    <n v="3000"/>
    <x v="3"/>
    <s v="AVAAZ"/>
    <s v="CA-04-40"/>
    <s v="OUI"/>
  </r>
  <r>
    <d v="2019-04-20T00:00:00"/>
    <s v=" M 13 Hotel - Station"/>
    <x v="0"/>
    <x v="2"/>
    <n v="200"/>
    <x v="1"/>
    <s v="AVAAZ"/>
    <s v="CA-04-34"/>
    <s v="OUI"/>
  </r>
  <r>
    <d v="2019-04-20T00:00:00"/>
    <s v=" M 13 Kara - Lome "/>
    <x v="0"/>
    <x v="2"/>
    <n v="6200"/>
    <x v="1"/>
    <s v="AVAAZ"/>
    <s v="CA-04-34"/>
    <s v="OUI"/>
  </r>
  <r>
    <d v="2019-04-20T00:00:00"/>
    <s v=" M 13 Station - Maison"/>
    <x v="0"/>
    <x v="2"/>
    <n v="600"/>
    <x v="1"/>
    <s v="AVAAZ"/>
    <s v="CA-04-34"/>
    <s v="OUI"/>
  </r>
  <r>
    <d v="2019-04-20T00:00:00"/>
    <s v=" M 13 Nourriture"/>
    <x v="5"/>
    <x v="2"/>
    <n v="3000"/>
    <x v="1"/>
    <s v="AVAAZ"/>
    <s v="CA-04-34"/>
    <s v="OUI"/>
  </r>
  <r>
    <d v="2019-04-23T00:00:00"/>
    <s v="Abonnement internet mois d'avril 2019 facture N°1-55135919460"/>
    <x v="11"/>
    <x v="3"/>
    <n v="25000"/>
    <x v="2"/>
    <s v="AVAAZ"/>
    <s v="CA-04-50"/>
    <s v="OUI"/>
  </r>
  <r>
    <d v="2019-04-23T00:00:00"/>
    <s v="Transport Bureau-Togo Télécom pour internet"/>
    <x v="0"/>
    <x v="3"/>
    <n v="500"/>
    <x v="2"/>
    <s v="AVAAZ"/>
    <s v="CA-04-50"/>
    <s v="OUI"/>
  </r>
  <r>
    <d v="2019-04-23T00:00:00"/>
    <s v="Transport Togo Télécom-Bureau pour internet"/>
    <x v="0"/>
    <x v="3"/>
    <n v="500"/>
    <x v="2"/>
    <s v="AVAAZ"/>
    <s v="CA-04-50"/>
    <s v="OUI"/>
  </r>
  <r>
    <d v="2019-04-23T00:00:00"/>
    <s v="Transport Bureau-DHL pour retrait des contrats"/>
    <x v="0"/>
    <x v="3"/>
    <n v="700"/>
    <x v="2"/>
    <s v="AVAAZ"/>
    <s v="CA-04-52"/>
    <s v="OUI"/>
  </r>
  <r>
    <d v="2019-04-23T00:00:00"/>
    <s v="Transport DHL-Allianz pour retrait de facture"/>
    <x v="0"/>
    <x v="3"/>
    <n v="800"/>
    <x v="2"/>
    <s v="AVAAZ"/>
    <s v="CA-04-52"/>
    <s v="OUI"/>
  </r>
  <r>
    <d v="2019-04-23T00:00:00"/>
    <s v="Transport Allianz-Bureau pour retrait de facture"/>
    <x v="0"/>
    <x v="3"/>
    <n v="700"/>
    <x v="2"/>
    <s v="AVAAZ"/>
    <s v="CA-04-52"/>
    <s v="OUI"/>
  </r>
  <r>
    <d v="2019-04-23T00:00:00"/>
    <s v=" M 14 Bureau - Zogbedji "/>
    <x v="0"/>
    <x v="2"/>
    <n v="1800"/>
    <x v="1"/>
    <s v="AVAAZ"/>
    <s v="CA-04-53"/>
    <s v="OUI"/>
  </r>
  <r>
    <d v="2019-04-23T00:00:00"/>
    <s v=" M 14 Zogbedji - Bar Foufou"/>
    <x v="0"/>
    <x v="2"/>
    <n v="100"/>
    <x v="1"/>
    <s v="AVAAZ"/>
    <s v="CA-04-53"/>
    <s v="OUI"/>
  </r>
  <r>
    <d v="2019-04-23T00:00:00"/>
    <s v=" M 14 Bar Foufou - Zogbedji "/>
    <x v="0"/>
    <x v="2"/>
    <n v="100"/>
    <x v="1"/>
    <s v="AVAAZ"/>
    <s v="CA-04-53"/>
    <s v="OUI"/>
  </r>
  <r>
    <d v="2019-04-23T00:00:00"/>
    <s v=" M 14 Zogbedji - Bureau"/>
    <x v="0"/>
    <x v="2"/>
    <n v="1800"/>
    <x v="1"/>
    <s v="AVAAZ"/>
    <s v="CA-04-53"/>
    <s v="OUI"/>
  </r>
  <r>
    <d v="2019-04-23T00:00:00"/>
    <s v=" M 14 Boissons"/>
    <x v="2"/>
    <x v="2"/>
    <n v="1300"/>
    <x v="1"/>
    <s v="AVAAZ"/>
    <s v="CA-04-53"/>
    <s v="OUI"/>
  </r>
  <r>
    <d v="2019-04-23T00:00:00"/>
    <s v="Frais assurance couverture santé personnel"/>
    <x v="1"/>
    <x v="3"/>
    <n v="1342775"/>
    <x v="6"/>
    <s v="AVAAZ"/>
    <s v="BQ-03-04"/>
    <s v="OUI"/>
  </r>
  <r>
    <d v="2019-04-24T00:00:00"/>
    <s v="Transport Bureau-Hotel pour signature de l'OV"/>
    <x v="0"/>
    <x v="3"/>
    <n v="600"/>
    <x v="2"/>
    <s v="AVAAZ"/>
    <s v="CA-04-54"/>
    <s v="OUI"/>
  </r>
  <r>
    <d v="2019-04-24T00:00:00"/>
    <s v="Transport Hotel-Ecole pour signature de l'OV"/>
    <x v="0"/>
    <x v="3"/>
    <n v="600"/>
    <x v="2"/>
    <s v="AVAAZ"/>
    <s v="CA-04-54"/>
    <s v="OUI"/>
  </r>
  <r>
    <d v="2019-04-24T00:00:00"/>
    <s v="Bureau -Interpol pour remise de courrier"/>
    <x v="0"/>
    <x v="4"/>
    <n v="500"/>
    <x v="4"/>
    <s v="AVAAZ"/>
    <s v="CA-04-56"/>
    <s v="OUI"/>
  </r>
  <r>
    <d v="2019-04-24T00:00:00"/>
    <s v="Interpol-MEDDPN  pour remise de courrier"/>
    <x v="0"/>
    <x v="4"/>
    <n v="700"/>
    <x v="4"/>
    <s v="AVAAZ"/>
    <s v="CA-04-56"/>
    <s v="OUI"/>
  </r>
  <r>
    <d v="2019-04-24T00:00:00"/>
    <s v="MEDDPN-Bureau  pour remise de courrier"/>
    <x v="0"/>
    <x v="4"/>
    <n v="600"/>
    <x v="4"/>
    <s v="AVAAZ"/>
    <s v="CA-04-56"/>
    <s v="OUI"/>
  </r>
  <r>
    <d v="2019-04-24T00:00:00"/>
    <s v="M15 Agbavi/ Maison - CIMTOGO"/>
    <x v="0"/>
    <x v="2"/>
    <n v="1500"/>
    <x v="3"/>
    <s v="AVAAZ"/>
    <s v="CA-04-51"/>
    <s v="OUI"/>
  </r>
  <r>
    <d v="2019-04-24T00:00:00"/>
    <s v="M15 CIMTOGO - Agbavi"/>
    <x v="0"/>
    <x v="2"/>
    <n v="1000"/>
    <x v="3"/>
    <s v="AVAAZ"/>
    <s v="CA-04-51"/>
    <s v="OUI"/>
  </r>
  <r>
    <d v="2019-04-24T00:00:00"/>
    <s v="M15 Agbavi - Dague Monou"/>
    <x v="0"/>
    <x v="2"/>
    <n v="500"/>
    <x v="3"/>
    <s v="AVAAZ"/>
    <s v="CA-04-51"/>
    <s v="OUI"/>
  </r>
  <r>
    <d v="2019-04-24T00:00:00"/>
    <s v="M15 Dague Monou - Agbavi"/>
    <x v="0"/>
    <x v="2"/>
    <n v="500"/>
    <x v="3"/>
    <s v="AVAAZ"/>
    <s v="CA-04-51"/>
    <s v="OUI"/>
  </r>
  <r>
    <d v="2019-04-24T00:00:00"/>
    <s v="M15 Boissons"/>
    <x v="2"/>
    <x v="2"/>
    <n v="1500"/>
    <x v="3"/>
    <s v="AVAAZ"/>
    <s v="CA-04-51"/>
    <s v="OUI"/>
  </r>
  <r>
    <d v="2019-04-24T00:00:00"/>
    <s v="M15 Agbavi - CIMTOGO"/>
    <x v="0"/>
    <x v="2"/>
    <n v="1000"/>
    <x v="3"/>
    <s v="AVAAZ"/>
    <s v="CA-04-51"/>
    <s v="OUI"/>
  </r>
  <r>
    <d v="2019-04-24T00:00:00"/>
    <s v="M15 CIMTOGO - Bureau"/>
    <x v="0"/>
    <x v="2"/>
    <n v="1200"/>
    <x v="3"/>
    <s v="AVAAZ"/>
    <s v="CA-04-51"/>
    <s v="OUI"/>
  </r>
  <r>
    <d v="2019-04-24T00:00:00"/>
    <s v=" M 16 Bureau - Sogbossito"/>
    <x v="0"/>
    <x v="2"/>
    <n v="1500"/>
    <x v="1"/>
    <s v="AVAAZ"/>
    <s v="CA-04-55"/>
    <s v="OUI"/>
  </r>
  <r>
    <d v="2019-04-24T00:00:00"/>
    <s v=" M 16 Sogbossito - Bar Prestige"/>
    <x v="0"/>
    <x v="2"/>
    <n v="100"/>
    <x v="1"/>
    <s v="AVAAZ"/>
    <s v="CA-04-55"/>
    <s v="OUI"/>
  </r>
  <r>
    <d v="2019-04-24T00:00:00"/>
    <s v=" M 16 Bar Prestige - Maison"/>
    <x v="0"/>
    <x v="2"/>
    <n v="1100"/>
    <x v="1"/>
    <s v="AVAAZ"/>
    <s v="CA-04-55"/>
    <s v="OUI"/>
  </r>
  <r>
    <d v="2019-04-24T00:00:00"/>
    <s v=" M 16 Boissons"/>
    <x v="2"/>
    <x v="2"/>
    <n v="1650"/>
    <x v="1"/>
    <s v="AVAAZ"/>
    <s v="CA-04-55"/>
    <s v="OUI"/>
  </r>
  <r>
    <d v="2019-04-25T00:00:00"/>
    <s v="Transport Bureau-Gbényédji pour dépôt de l'OV"/>
    <x v="0"/>
    <x v="3"/>
    <n v="1600"/>
    <x v="2"/>
    <s v="AVAAZ"/>
    <s v="CA-04-54"/>
    <s v="OUI"/>
  </r>
  <r>
    <d v="2019-04-25T00:00:00"/>
    <s v="Transport Gbényédji-Ecobank pour dépôt de l'OV"/>
    <x v="0"/>
    <x v="3"/>
    <n v="1000"/>
    <x v="2"/>
    <s v="AVAAZ"/>
    <s v="CA-04-54"/>
    <s v="OUI"/>
  </r>
  <r>
    <d v="2019-04-25T00:00:00"/>
    <s v="Transport Ecobank-Bureau pour dépôt de l'OV"/>
    <x v="0"/>
    <x v="3"/>
    <n v="750"/>
    <x v="2"/>
    <s v="AVAAZ"/>
    <s v="CA-04-54"/>
    <s v="OUI"/>
  </r>
  <r>
    <d v="2019-04-25T00:00:00"/>
    <s v="bonus aux journalistes, informateur228, presse en ligne"/>
    <x v="12"/>
    <x v="0"/>
    <n v="5000"/>
    <x v="0"/>
    <s v="AVAAZ"/>
    <s v="CA-04-59"/>
    <s v="OUI"/>
  </r>
  <r>
    <d v="2019-04-25T00:00:00"/>
    <s v="bonus aux journalistes, reporterdafrique, presse en ligne"/>
    <x v="12"/>
    <x v="0"/>
    <n v="5000"/>
    <x v="0"/>
    <s v="AVAAZ"/>
    <s v="CA-04-59"/>
    <s v="OUI"/>
  </r>
  <r>
    <d v="2019-04-25T00:00:00"/>
    <s v="bonus aux journalistes, aspamnews, presse en ligne"/>
    <x v="12"/>
    <x v="0"/>
    <n v="5000"/>
    <x v="0"/>
    <s v="AVAAZ"/>
    <s v="CA-04-59"/>
    <s v="OUI"/>
  </r>
  <r>
    <d v="2019-04-25T00:00:00"/>
    <s v="bonus aux journalistes, emergence-togo, presse en ligne"/>
    <x v="12"/>
    <x v="0"/>
    <n v="5000"/>
    <x v="0"/>
    <s v="AVAAZ"/>
    <s v="CA-04-59"/>
    <s v="OUI"/>
  </r>
  <r>
    <d v="2019-04-25T00:00:00"/>
    <s v="bonus aux journalistes, togo24, presse en ligne"/>
    <x v="12"/>
    <x v="0"/>
    <n v="5000"/>
    <x v="0"/>
    <s v="AVAAZ"/>
    <s v="CA-04-59"/>
    <s v="OUI"/>
  </r>
  <r>
    <d v="2019-04-25T00:00:00"/>
    <s v="bonus aux journalistes, togoenmarche, presse en ligne"/>
    <x v="12"/>
    <x v="0"/>
    <n v="5000"/>
    <x v="0"/>
    <s v="AVAAZ"/>
    <s v="CA-04-59"/>
    <s v="OUI"/>
  </r>
  <r>
    <d v="2019-04-25T00:00:00"/>
    <s v="bonus aux journalistes, afrique-news, presse en ligne"/>
    <x v="12"/>
    <x v="0"/>
    <n v="5000"/>
    <x v="0"/>
    <s v="AVAAZ"/>
    <s v="CA-04-59"/>
    <s v="OUI"/>
  </r>
  <r>
    <d v="2019-04-25T00:00:00"/>
    <s v="bonus aux journalistes, 228news, presse en ligne"/>
    <x v="12"/>
    <x v="0"/>
    <n v="5000"/>
    <x v="0"/>
    <s v="AVAAZ"/>
    <s v="CA-04-59"/>
    <s v="OUI"/>
  </r>
  <r>
    <d v="2019-04-25T00:00:00"/>
    <s v="bonus aux journalistes, lomebougeinfo, presse en ligne"/>
    <x v="12"/>
    <x v="0"/>
    <n v="5000"/>
    <x v="0"/>
    <s v="AVAAZ"/>
    <s v="CA-04-59"/>
    <s v="OUI"/>
  </r>
  <r>
    <d v="2019-04-25T00:00:00"/>
    <s v="bonus aux journalistes, vert-togo, presse en ligne"/>
    <x v="12"/>
    <x v="0"/>
    <n v="5000"/>
    <x v="0"/>
    <s v="AVAAZ"/>
    <s v="CA-04-59"/>
    <s v="OUI"/>
  </r>
  <r>
    <d v="2019-04-25T00:00:00"/>
    <s v="M17/ Port de pêche / Bureau - Port de Pêche"/>
    <x v="0"/>
    <x v="2"/>
    <n v="1200"/>
    <x v="3"/>
    <s v="AVAAZ"/>
    <s v="CA-04-57"/>
    <s v="OUI"/>
  </r>
  <r>
    <d v="2019-04-25T00:00:00"/>
    <s v="M17 Katanga- Harbord"/>
    <x v="0"/>
    <x v="2"/>
    <n v="350"/>
    <x v="3"/>
    <s v="AVAAZ"/>
    <s v="CA-04-57"/>
    <s v="OUI"/>
  </r>
  <r>
    <d v="2019-04-25T00:00:00"/>
    <s v="M17 Harbord - Katanga"/>
    <x v="0"/>
    <x v="2"/>
    <n v="350"/>
    <x v="3"/>
    <s v="AVAAZ"/>
    <s v="CA-04-57"/>
    <s v="OUI"/>
  </r>
  <r>
    <d v="2019-04-25T00:00:00"/>
    <s v="M17 Katanga - Hôtel le Pelican"/>
    <x v="0"/>
    <x v="2"/>
    <n v="600"/>
    <x v="3"/>
    <s v="AVAAZ"/>
    <s v="CA-04-57"/>
    <s v="OUI"/>
  </r>
  <r>
    <d v="2019-04-25T00:00:00"/>
    <s v="M17 Hôtel Le Pélican - Plage Assigame"/>
    <x v="0"/>
    <x v="2"/>
    <n v="300"/>
    <x v="3"/>
    <s v="AVAAZ"/>
    <s v="CA-04-57"/>
    <s v="OUI"/>
  </r>
  <r>
    <d v="2019-04-25T00:00:00"/>
    <s v="M17 Plage - Bureau"/>
    <x v="0"/>
    <x v="2"/>
    <n v="600"/>
    <x v="3"/>
    <s v="AVAAZ"/>
    <s v="CA-04-57"/>
    <s v="OUI"/>
  </r>
  <r>
    <d v="2019-04-25T00:00:00"/>
    <s v="M17 Boissons"/>
    <x v="2"/>
    <x v="2"/>
    <n v="2000"/>
    <x v="3"/>
    <s v="AVAAZ"/>
    <s v="CA-04-57"/>
    <s v="OUI"/>
  </r>
  <r>
    <d v="2019-04-25T00:00:00"/>
    <s v=" M 18 Bureau - Quartier Belgique"/>
    <x v="0"/>
    <x v="2"/>
    <n v="1700"/>
    <x v="1"/>
    <s v="AVAAZ"/>
    <s v="CA-04-58"/>
    <s v="OUI"/>
  </r>
  <r>
    <d v="2019-04-25T00:00:00"/>
    <s v=" M 18 Quartier Belgique - Bar Awouyo"/>
    <x v="0"/>
    <x v="2"/>
    <n v="200"/>
    <x v="1"/>
    <s v="AVAAZ"/>
    <s v="CA-04-58"/>
    <s v="OUI"/>
  </r>
  <r>
    <d v="2019-04-25T00:00:00"/>
    <s v=" M 18 Bar Awouyo - Maison"/>
    <x v="0"/>
    <x v="2"/>
    <n v="1300"/>
    <x v="1"/>
    <s v="AVAAZ"/>
    <s v="CA-04-58"/>
    <s v="OUI"/>
  </r>
  <r>
    <d v="2019-04-25T00:00:00"/>
    <s v=" M 18 Boissons"/>
    <x v="2"/>
    <x v="2"/>
    <n v="2100"/>
    <x v="1"/>
    <s v="AVAAZ"/>
    <s v="CA-04-58"/>
    <s v="OUI"/>
  </r>
  <r>
    <d v="2019-04-25T00:00:00"/>
    <s v="Salaire Cyrille Avril 2019"/>
    <x v="1"/>
    <x v="5"/>
    <n v="171300"/>
    <x v="6"/>
    <s v="AVAAZ"/>
    <s v="BQ-03-05"/>
    <s v="OUI"/>
  </r>
  <r>
    <d v="2019-04-25T00:00:00"/>
    <s v="Salaire Bakenou Avril 2019"/>
    <x v="1"/>
    <x v="5"/>
    <n v="194470"/>
    <x v="6"/>
    <s v="AVAAZ"/>
    <s v="BQ-03-05"/>
    <s v="OUI"/>
  </r>
  <r>
    <d v="2019-04-25T00:00:00"/>
    <s v="Salaire Nicolas Avril 2019"/>
    <x v="1"/>
    <x v="0"/>
    <n v="99830"/>
    <x v="6"/>
    <s v="AVAAZ"/>
    <s v="BQ-03-05"/>
    <s v="OUI"/>
  </r>
  <r>
    <d v="2019-04-25T00:00:00"/>
    <s v="Salaire Sonia Avril 2019"/>
    <x v="1"/>
    <x v="4"/>
    <n v="148430"/>
    <x v="6"/>
    <s v="AVAAZ"/>
    <s v="BQ-03-05"/>
    <s v="OUI"/>
  </r>
  <r>
    <d v="2019-04-25T00:00:00"/>
    <s v="Salaire AppolinaireAvril 2019"/>
    <x v="1"/>
    <x v="3"/>
    <n v="152370"/>
    <x v="6"/>
    <s v="AVAAZ"/>
    <s v="BQ-03-05"/>
    <s v="OUI"/>
  </r>
  <r>
    <d v="2019-04-25T00:00:00"/>
    <s v="Salaire  Daruis Avril 2019"/>
    <x v="1"/>
    <x v="4"/>
    <n v="202700"/>
    <x v="6"/>
    <s v="AVAAZ"/>
    <s v="BQ-03-05"/>
    <s v="OUI"/>
  </r>
  <r>
    <d v="2019-04-25T00:00:00"/>
    <s v="Salaire I33 Avril2019"/>
    <x v="1"/>
    <x v="2"/>
    <n v="150530"/>
    <x v="6"/>
    <s v="AVAAZ"/>
    <s v="BQ-03-05"/>
    <s v="OUI"/>
  </r>
  <r>
    <d v="2019-04-25T00:00:00"/>
    <s v="Virement frais de gardiennage mois Avril 2019"/>
    <x v="3"/>
    <x v="3"/>
    <n v="85000"/>
    <x v="6"/>
    <s v="AVAAZ"/>
    <s v="BQ-03-05"/>
    <s v="OUI"/>
  </r>
  <r>
    <d v="2019-04-25T00:00:00"/>
    <s v="Frais administratifs et de gestion SCDA mois de Juin 2019"/>
    <x v="1"/>
    <x v="3"/>
    <n v="220000"/>
    <x v="6"/>
    <s v="AVAAZ"/>
    <s v="BQ-03-05"/>
    <s v="OUI"/>
  </r>
  <r>
    <d v="2019-04-25T00:00:00"/>
    <s v="Salaire F28 Avril 2019"/>
    <x v="1"/>
    <x v="2"/>
    <n v="151930"/>
    <x v="6"/>
    <s v="AVAAZ"/>
    <s v="BQ-03-05"/>
    <s v="OUI"/>
  </r>
  <r>
    <d v="2019-04-26T00:00:00"/>
    <s v="Achat d'eau pour bureau"/>
    <x v="0"/>
    <x v="3"/>
    <n v="2000"/>
    <x v="2"/>
    <s v="AVAAZ"/>
    <s v="CA-04-62"/>
    <s v="OUI"/>
  </r>
  <r>
    <d v="2019-04-26T00:00:00"/>
    <s v="Transport Bureau-Orabank pour ouverture de compte"/>
    <x v="0"/>
    <x v="3"/>
    <n v="850"/>
    <x v="2"/>
    <s v="AVAAZ"/>
    <s v="CA-04-63"/>
    <s v="OUI"/>
  </r>
  <r>
    <d v="2019-04-26T00:00:00"/>
    <s v="Transport Orabank-Bureau pour ouverture de compte"/>
    <x v="0"/>
    <x v="3"/>
    <n v="850"/>
    <x v="2"/>
    <s v="AVAAZ"/>
    <s v="CA-04-63"/>
    <s v="OUI"/>
  </r>
  <r>
    <d v="2019-04-26T00:00:00"/>
    <s v="Bureau-Orabank pour ouverture de compte"/>
    <x v="0"/>
    <x v="4"/>
    <n v="850"/>
    <x v="4"/>
    <s v="AVAAZ"/>
    <s v="CA-04-64"/>
    <s v="OUI"/>
  </r>
  <r>
    <d v="2019-04-26T00:00:00"/>
    <s v="Orabank-Bureau pour ouverture de compte"/>
    <x v="0"/>
    <x v="4"/>
    <n v="850"/>
    <x v="4"/>
    <s v="AVAAZ"/>
    <s v="CA-04-64"/>
    <s v="OUI"/>
  </r>
  <r>
    <d v="2019-04-26T00:00:00"/>
    <s v="Prise de photos passeport pour ouverture de compte"/>
    <x v="4"/>
    <x v="4"/>
    <n v="1000"/>
    <x v="4"/>
    <s v="AVAAZ"/>
    <s v="CA-04-64"/>
    <s v="OUI"/>
  </r>
  <r>
    <d v="2019-04-26T00:00:00"/>
    <s v="M19 Kangny Kopé / Bureau - CIMTOGO"/>
    <x v="0"/>
    <x v="2"/>
    <n v="1200"/>
    <x v="3"/>
    <s v="AVAAZ"/>
    <s v="CA-04-61"/>
    <s v="OUI"/>
  </r>
  <r>
    <d v="2019-04-26T00:00:00"/>
    <s v="M19 CIMTOGO - Kangny Kopé"/>
    <x v="0"/>
    <x v="2"/>
    <n v="700"/>
    <x v="3"/>
    <s v="AVAAZ"/>
    <s v="CA-04-61"/>
    <s v="OUI"/>
  </r>
  <r>
    <d v="2019-04-26T00:00:00"/>
    <s v="M19 Kagny Kopé -  CIMTOGO"/>
    <x v="0"/>
    <x v="2"/>
    <n v="700"/>
    <x v="3"/>
    <s v="AVAAZ"/>
    <s v="CA-04-61"/>
    <s v="OUI"/>
  </r>
  <r>
    <d v="2019-04-26T00:00:00"/>
    <s v="M19 CIMTOGO - Bureau"/>
    <x v="0"/>
    <x v="2"/>
    <n v="1200"/>
    <x v="3"/>
    <s v="AVAAZ"/>
    <s v="CA-04-61"/>
    <s v="OUI"/>
  </r>
  <r>
    <d v="2019-04-26T00:00:00"/>
    <s v="M19 Boissons"/>
    <x v="2"/>
    <x v="2"/>
    <n v="1200"/>
    <x v="3"/>
    <s v="AVAAZ"/>
    <s v="CA-04-61"/>
    <s v="OUI"/>
  </r>
  <r>
    <d v="2019-04-26T00:00:00"/>
    <s v="M19 Boissons"/>
    <x v="2"/>
    <x v="2"/>
    <n v="1200"/>
    <x v="3"/>
    <s v="AVAAZ"/>
    <s v="CA-04-61"/>
    <s v="OUI"/>
  </r>
  <r>
    <d v="2019-04-26T00:00:00"/>
    <s v=" M 20 Bureau - Sogbossito"/>
    <x v="0"/>
    <x v="2"/>
    <n v="1500"/>
    <x v="1"/>
    <s v="AVAAZ"/>
    <s v="CA-04-60"/>
    <s v="OUI"/>
  </r>
  <r>
    <d v="2019-04-26T00:00:00"/>
    <s v=" M 20 Sogbossito - Bureau"/>
    <x v="0"/>
    <x v="2"/>
    <n v="1500"/>
    <x v="1"/>
    <s v="AVAAZ"/>
    <s v="CA-04-60"/>
    <s v="OUI"/>
  </r>
  <r>
    <d v="2019-04-26T00:00:00"/>
    <s v=" M 20 Boissons"/>
    <x v="2"/>
    <x v="2"/>
    <n v="1450"/>
    <x v="1"/>
    <s v="AVAAZ"/>
    <s v="CA-04-60"/>
    <s v="OUI"/>
  </r>
  <r>
    <d v="2019-04-29T00:00:00"/>
    <s v="Frais de néttoyage bureau Pélagie mois d'Avril 2019"/>
    <x v="3"/>
    <x v="3"/>
    <n v="35000"/>
    <x v="2"/>
    <s v="AVAAZ"/>
    <s v="CA-04-65"/>
    <s v="OUI"/>
  </r>
  <r>
    <d v="2019-04-29T00:00:00"/>
    <s v="Transport Bureau-Gbényédji pour Signature de chèques"/>
    <x v="0"/>
    <x v="3"/>
    <n v="1600"/>
    <x v="2"/>
    <s v="AVAAZ"/>
    <s v="CA-04-66"/>
    <s v="OUI"/>
  </r>
  <r>
    <d v="2019-04-29T00:00:00"/>
    <s v="Transport Gbényédji-Bureau pour Signature de chèques"/>
    <x v="0"/>
    <x v="3"/>
    <n v="1600"/>
    <x v="2"/>
    <s v="AVAAZ"/>
    <s v="CA-04-66"/>
    <s v="OUI"/>
  </r>
  <r>
    <d v="2019-04-29T00:00:00"/>
    <s v="Transport Bureau-Ecobank pour Signature de chèques"/>
    <x v="0"/>
    <x v="3"/>
    <n v="400"/>
    <x v="2"/>
    <s v="AVAAZ"/>
    <s v="CA-04-66"/>
    <s v="OUI"/>
  </r>
  <r>
    <d v="2019-04-29T00:00:00"/>
    <s v="Transport Ecobank-Bureau pour Signature de chèques"/>
    <x v="0"/>
    <x v="3"/>
    <n v="400"/>
    <x v="2"/>
    <s v="AVAAZ"/>
    <s v="CA-04-66"/>
    <s v="OUI"/>
  </r>
  <r>
    <d v="2019-04-29T00:00:00"/>
    <s v="Transport Bureau-Orabank pour ouverture de compte"/>
    <x v="0"/>
    <x v="3"/>
    <n v="850"/>
    <x v="2"/>
    <s v="AVAAZ"/>
    <s v="CA-04-68"/>
    <s v="OUI"/>
  </r>
  <r>
    <d v="2019-04-29T00:00:00"/>
    <s v="Transport Orabank-Bureau pour ouverture de compte"/>
    <x v="0"/>
    <x v="3"/>
    <n v="850"/>
    <x v="2"/>
    <s v="AVAAZ"/>
    <s v="CA-04-68"/>
    <s v="OUI"/>
  </r>
  <r>
    <d v="2019-04-29T00:00:00"/>
    <s v="Facture d'eau mois de mars 2019"/>
    <x v="8"/>
    <x v="3"/>
    <n v="2750"/>
    <x v="2"/>
    <s v="AVAAZ"/>
    <s v="CA-04-69"/>
    <s v="OUI"/>
  </r>
  <r>
    <d v="2019-04-29T00:00:00"/>
    <s v="Transport Bureau-TDE pour paiement de facture d'eau"/>
    <x v="0"/>
    <x v="3"/>
    <n v="150"/>
    <x v="2"/>
    <s v="AVAAZ"/>
    <s v="CA-04-69"/>
    <s v="OUI"/>
  </r>
  <r>
    <d v="2019-04-29T00:00:00"/>
    <s v="Transport TDE-CEET pour paiement de facture d'électricité mois de mars"/>
    <x v="0"/>
    <x v="3"/>
    <n v="350"/>
    <x v="2"/>
    <s v="AVAAZ"/>
    <s v="CA-04-69"/>
    <s v="OUI"/>
  </r>
  <r>
    <d v="2019-04-29T00:00:00"/>
    <s v="Transport CEET-Bureau pour paiement de factures"/>
    <x v="0"/>
    <x v="3"/>
    <n v="250"/>
    <x v="2"/>
    <s v="AVAAZ"/>
    <s v="CA-04-69"/>
    <s v="OUI"/>
  </r>
  <r>
    <d v="2019-04-29T00:00:00"/>
    <s v="Bureau-Orabank pour ouverture de compte"/>
    <x v="0"/>
    <x v="4"/>
    <n v="850"/>
    <x v="4"/>
    <s v="AVAAZ"/>
    <s v="CA-04-67"/>
    <s v="OUI"/>
  </r>
  <r>
    <d v="2019-04-29T00:00:00"/>
    <s v="Orabank-Bureau pour ouverture de compte"/>
    <x v="0"/>
    <x v="4"/>
    <n v="850"/>
    <x v="4"/>
    <s v="AVAAZ"/>
    <s v="CA-04-67"/>
    <s v="OUI"/>
  </r>
  <r>
    <d v="2019-04-29T00:00:00"/>
    <s v="Frais d'électricité mois de Mars 2019"/>
    <x v="8"/>
    <x v="3"/>
    <n v="132841"/>
    <x v="6"/>
    <s v="AVAAZ"/>
    <s v="BQ-03-06"/>
    <s v="OUI"/>
  </r>
  <r>
    <d v="2019-04-30T00:00:00"/>
    <s v="Transport de l'équipe pour célébration 1er mai"/>
    <x v="0"/>
    <x v="3"/>
    <n v="10500"/>
    <x v="2"/>
    <s v="AVAAZ"/>
    <s v="CA-04-71"/>
    <s v="OUI"/>
  </r>
  <r>
    <d v="2019-04-30T00:00:00"/>
    <s v="Déjeuner de l'équipe à l'occasion du 1er mai 2019"/>
    <x v="1"/>
    <x v="1"/>
    <n v="69500"/>
    <x v="2"/>
    <s v="AVAAZ"/>
    <s v="CA-04-71"/>
    <s v="OUI"/>
  </r>
  <r>
    <d v="2019-04-30T00:00:00"/>
    <s v="Kits pour le personnel à l'occasion du 1er mai 2019"/>
    <x v="1"/>
    <x v="1"/>
    <n v="224000"/>
    <x v="2"/>
    <s v="AVAAZ"/>
    <s v="CA-04-71"/>
    <s v="OUI"/>
  </r>
  <r>
    <d v="2019-04-30T00:00:00"/>
    <s v="Transport pour achat de kits"/>
    <x v="0"/>
    <x v="3"/>
    <n v="1000"/>
    <x v="2"/>
    <s v="AVAAZ"/>
    <s v="CA-04-71"/>
    <s v="OUI"/>
  </r>
  <r>
    <d v="2019-04-30T00:00:00"/>
    <s v="bunous aux journalistes, nouvelle opinion presse écrite"/>
    <x v="12"/>
    <x v="0"/>
    <n v="10000"/>
    <x v="0"/>
    <s v="AVAAZ"/>
    <s v="CA-04-73"/>
    <s v="OUI"/>
  </r>
  <r>
    <d v="2019-04-30T00:00:00"/>
    <s v="bunous aux journalistes, dialogue, presse écrite"/>
    <x v="12"/>
    <x v="0"/>
    <n v="10000"/>
    <x v="0"/>
    <s v="AVAAZ"/>
    <s v="CA-04-73"/>
    <s v="OUI"/>
  </r>
  <r>
    <d v="2019-04-30T00:00:00"/>
    <s v="bunous aux journalistes, vision d'Afrique, presse écrite"/>
    <x v="12"/>
    <x v="0"/>
    <n v="10000"/>
    <x v="0"/>
    <s v="AVAAZ"/>
    <s v="CA-04-73"/>
    <s v="OUI"/>
  </r>
  <r>
    <d v="2019-04-30T00:00:00"/>
    <s v="bunous aux journalistes, canard indépendant, presse écrite"/>
    <x v="12"/>
    <x v="0"/>
    <n v="10000"/>
    <x v="0"/>
    <s v="AVAAZ"/>
    <s v="CA-04-73"/>
    <s v="OUI"/>
  </r>
  <r>
    <d v="2019-04-30T00:00:00"/>
    <s v="bunous aux journalistes, éveil de la nation, presse écrite"/>
    <x v="12"/>
    <x v="0"/>
    <n v="10000"/>
    <x v="0"/>
    <s v="AVAAZ"/>
    <s v="CA-04-73"/>
    <s v="OUI"/>
  </r>
  <r>
    <d v="2019-04-30T00:00:00"/>
    <s v="bunous aux journalistes, le léibéral, presse écrite"/>
    <x v="12"/>
    <x v="0"/>
    <n v="10000"/>
    <x v="0"/>
    <s v="AVAAZ"/>
    <s v="CA-04-73"/>
    <s v="OUI"/>
  </r>
  <r>
    <d v="2019-04-30T00:00:00"/>
    <s v="bunous aux journalistes, chronique de la semaine, presse écrite"/>
    <x v="12"/>
    <x v="0"/>
    <n v="10000"/>
    <x v="0"/>
    <s v="AVAAZ"/>
    <s v="CA-04-73"/>
    <s v="OUI"/>
  </r>
  <r>
    <d v="2019-04-30T00:00:00"/>
    <s v="bunous aux journalistes, le changement, presse écrite"/>
    <x v="12"/>
    <x v="0"/>
    <n v="10000"/>
    <x v="0"/>
    <s v="AVAAZ"/>
    <s v="CA-04-73"/>
    <s v="OUI"/>
  </r>
  <r>
    <d v="2019-04-30T00:00:00"/>
    <s v="bunous aux journalistes, union pour la patrie, presse crite"/>
    <x v="12"/>
    <x v="0"/>
    <n v="10000"/>
    <x v="0"/>
    <s v="AVAAZ"/>
    <s v="CA-04-73"/>
    <s v="OUI"/>
  </r>
  <r>
    <d v="2019-04-30T00:00:00"/>
    <s v="bonus aux journalistes, la manchette, presse écrite"/>
    <x v="12"/>
    <x v="0"/>
    <n v="10000"/>
    <x v="0"/>
    <s v="AVAAZ"/>
    <s v="CA-04-73"/>
    <s v="OUI"/>
  </r>
  <r>
    <d v="2019-04-30T00:00:00"/>
    <s v="bunous aux journalistes, VGK, radio"/>
    <x v="12"/>
    <x v="0"/>
    <n v="15000"/>
    <x v="0"/>
    <s v="AVAAZ"/>
    <s v="CA-04-72"/>
    <s v="OUI"/>
  </r>
  <r>
    <d v="2019-04-30T00:00:00"/>
    <s v="bunous aux journalistes, centrale fm, radio"/>
    <x v="12"/>
    <x v="0"/>
    <n v="15000"/>
    <x v="0"/>
    <s v="AVAAZ"/>
    <s v="CA-04-72"/>
    <s v="OUI"/>
  </r>
  <r>
    <d v="2019-04-30T00:00:00"/>
    <s v="bunous aux journalistes, esperanza, radio"/>
    <x v="12"/>
    <x v="0"/>
    <n v="15000"/>
    <x v="0"/>
    <s v="AVAAZ"/>
    <s v="CA-04-72"/>
    <s v="OUI"/>
  </r>
  <r>
    <d v="2019-04-30T00:00:00"/>
    <s v="bunous aux journalistes, citadelle fm, radio"/>
    <x v="12"/>
    <x v="0"/>
    <n v="15000"/>
    <x v="0"/>
    <s v="AVAAZ"/>
    <s v="CA-04-72"/>
    <s v="OUI"/>
  </r>
  <r>
    <d v="2019-04-30T00:00:00"/>
    <s v="bunous aux journalistes, itiessi fm, radio"/>
    <x v="12"/>
    <x v="0"/>
    <n v="15000"/>
    <x v="0"/>
    <s v="AVAAZ"/>
    <s v="CA-04-72"/>
    <s v="OUI"/>
  </r>
  <r>
    <d v="2019-04-30T00:00:00"/>
    <s v="bunous aux journalistes, la voix d'assoli, radio"/>
    <x v="12"/>
    <x v="0"/>
    <n v="15000"/>
    <x v="0"/>
    <s v="AVAAZ"/>
    <s v="CA-04-72"/>
    <s v="OUI"/>
  </r>
  <r>
    <d v="2019-04-30T00:00:00"/>
    <s v="bunous aux journalistes, méridien fm, radio"/>
    <x v="12"/>
    <x v="0"/>
    <n v="15000"/>
    <x v="0"/>
    <s v="AVAAZ"/>
    <s v="CA-04-72"/>
    <s v="OUI"/>
  </r>
  <r>
    <d v="2019-04-30T00:00:00"/>
    <s v="bunous aux journalistes, planète fm, radio"/>
    <x v="12"/>
    <x v="0"/>
    <n v="15000"/>
    <x v="0"/>
    <s v="AVAAZ"/>
    <s v="CA-04-72"/>
    <s v="OUI"/>
  </r>
  <r>
    <d v="2019-04-30T00:00:00"/>
    <s v="bunous aux journalistes, tchaoudjo fm, radio"/>
    <x v="12"/>
    <x v="0"/>
    <n v="15000"/>
    <x v="0"/>
    <s v="AVAAZ"/>
    <s v="CA-04-72"/>
    <s v="OUI"/>
  </r>
  <r>
    <d v="2019-04-30T00:00:00"/>
    <s v="bunous aux journalistes, dunenyo fm, radio"/>
    <x v="12"/>
    <x v="0"/>
    <n v="15000"/>
    <x v="0"/>
    <s v="AVAAZ"/>
    <s v="CA-04-72"/>
    <s v="OUI"/>
  </r>
  <r>
    <d v="2019-04-30T00:00:00"/>
    <s v="Frais bancaire mois de Avril 2019"/>
    <x v="13"/>
    <x v="3"/>
    <n v="15400"/>
    <x v="6"/>
    <s v="AVAAZ"/>
    <s v="BQ-03-08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P11" firstHeaderRow="1" firstDataRow="2" firstDataCol="1" rowPageCount="1" colPageCount="1"/>
  <pivotFields count="9">
    <pivotField numFmtId="14" showAll="0"/>
    <pivotField showAll="0"/>
    <pivotField axis="axisCol" showAll="0">
      <items count="15">
        <item x="13"/>
        <item x="12"/>
        <item x="11"/>
        <item x="10"/>
        <item x="4"/>
        <item x="1"/>
        <item x="7"/>
        <item x="8"/>
        <item x="3"/>
        <item x="6"/>
        <item x="9"/>
        <item x="0"/>
        <item x="5"/>
        <item x="2"/>
        <item t="default"/>
      </items>
    </pivotField>
    <pivotField axis="axisRow" showAll="0">
      <items count="7">
        <item x="2"/>
        <item x="4"/>
        <item x="5"/>
        <item x="0"/>
        <item x="3"/>
        <item x="1"/>
        <item t="default"/>
      </items>
    </pivotField>
    <pivotField dataField="1" numFmtId="164" showAll="0"/>
    <pivotField axis="axisPage" showAll="0">
      <items count="9">
        <item x="2"/>
        <item x="4"/>
        <item x="6"/>
        <item x="3"/>
        <item x="1"/>
        <item x="7"/>
        <item x="0"/>
        <item x="5"/>
        <item t="default"/>
      </items>
    </pivotField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5" hier="-1"/>
  </pageField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391"/>
  <sheetViews>
    <sheetView zoomScaleNormal="100" workbookViewId="0">
      <pane ySplit="1" topLeftCell="A2" activePane="bottomLeft" state="frozen"/>
      <selection activeCell="E19" sqref="E19"/>
      <selection pane="bottomLeft" activeCell="I391" sqref="A1:I391"/>
    </sheetView>
  </sheetViews>
  <sheetFormatPr baseColWidth="10" defaultColWidth="11.42578125" defaultRowHeight="16.5" customHeight="1" x14ac:dyDescent="0.2"/>
  <cols>
    <col min="1" max="1" width="11.140625" style="113" customWidth="1"/>
    <col min="2" max="2" width="61.140625" style="114" customWidth="1"/>
    <col min="3" max="3" width="14.85546875" style="112" customWidth="1"/>
    <col min="4" max="4" width="17.85546875" style="115" customWidth="1"/>
    <col min="5" max="5" width="14.140625" style="116" customWidth="1"/>
    <col min="6" max="6" width="12.5703125" style="117" customWidth="1"/>
    <col min="7" max="7" width="14.7109375" style="84" customWidth="1"/>
    <col min="8" max="8" width="15.7109375" style="118" customWidth="1"/>
    <col min="9" max="9" width="17.140625" style="119" customWidth="1"/>
    <col min="10" max="16384" width="11.42578125" style="84"/>
  </cols>
  <sheetData>
    <row r="1" spans="1:9" ht="27.75" customHeight="1" x14ac:dyDescent="0.2">
      <c r="A1" s="76" t="s">
        <v>34</v>
      </c>
      <c r="B1" s="77" t="s">
        <v>1</v>
      </c>
      <c r="C1" s="78" t="s">
        <v>2</v>
      </c>
      <c r="D1" s="79" t="s">
        <v>3</v>
      </c>
      <c r="E1" s="79" t="s">
        <v>33</v>
      </c>
      <c r="F1" s="80" t="s">
        <v>4</v>
      </c>
      <c r="G1" s="81" t="s">
        <v>5</v>
      </c>
      <c r="H1" s="82" t="s">
        <v>6</v>
      </c>
      <c r="I1" s="83" t="s">
        <v>7</v>
      </c>
    </row>
    <row r="2" spans="1:9" ht="16.5" customHeight="1" x14ac:dyDescent="0.2">
      <c r="A2" s="85">
        <v>42094</v>
      </c>
      <c r="B2" s="96" t="s">
        <v>1197</v>
      </c>
      <c r="C2" s="89" t="s">
        <v>94</v>
      </c>
      <c r="D2" s="99" t="s">
        <v>14</v>
      </c>
      <c r="E2" s="87">
        <v>800</v>
      </c>
      <c r="F2" s="88" t="s">
        <v>15</v>
      </c>
      <c r="G2" s="89" t="s">
        <v>1052</v>
      </c>
      <c r="H2" s="89" t="s">
        <v>1053</v>
      </c>
      <c r="I2" s="91" t="s">
        <v>1123</v>
      </c>
    </row>
    <row r="3" spans="1:9" ht="16.5" customHeight="1" x14ac:dyDescent="0.2">
      <c r="A3" s="85">
        <v>42094</v>
      </c>
      <c r="B3" s="96" t="s">
        <v>1198</v>
      </c>
      <c r="C3" s="43" t="s">
        <v>135</v>
      </c>
      <c r="D3" s="99" t="s">
        <v>1199</v>
      </c>
      <c r="E3" s="87">
        <v>25000</v>
      </c>
      <c r="F3" s="88" t="s">
        <v>15</v>
      </c>
      <c r="G3" s="89" t="s">
        <v>1052</v>
      </c>
      <c r="H3" s="89" t="s">
        <v>1053</v>
      </c>
      <c r="I3" s="91" t="s">
        <v>1123</v>
      </c>
    </row>
    <row r="4" spans="1:9" ht="16.5" customHeight="1" x14ac:dyDescent="0.2">
      <c r="A4" s="85">
        <v>42094</v>
      </c>
      <c r="B4" s="96" t="s">
        <v>1200</v>
      </c>
      <c r="C4" s="43" t="s">
        <v>94</v>
      </c>
      <c r="D4" s="99" t="s">
        <v>14</v>
      </c>
      <c r="E4" s="87">
        <v>800</v>
      </c>
      <c r="F4" s="88" t="s">
        <v>15</v>
      </c>
      <c r="G4" s="89" t="s">
        <v>1052</v>
      </c>
      <c r="H4" s="89" t="s">
        <v>1053</v>
      </c>
      <c r="I4" s="91" t="s">
        <v>1123</v>
      </c>
    </row>
    <row r="5" spans="1:9" ht="16.5" customHeight="1" x14ac:dyDescent="0.2">
      <c r="A5" s="85">
        <v>42094</v>
      </c>
      <c r="B5" s="96" t="s">
        <v>1350</v>
      </c>
      <c r="C5" s="136" t="s">
        <v>94</v>
      </c>
      <c r="D5" s="95" t="s">
        <v>8</v>
      </c>
      <c r="E5" s="87">
        <v>1500</v>
      </c>
      <c r="F5" s="88" t="s">
        <v>12</v>
      </c>
      <c r="G5" s="89" t="s">
        <v>1052</v>
      </c>
      <c r="H5" s="89" t="s">
        <v>1054</v>
      </c>
      <c r="I5" s="91" t="s">
        <v>1123</v>
      </c>
    </row>
    <row r="6" spans="1:9" ht="16.5" customHeight="1" x14ac:dyDescent="0.2">
      <c r="A6" s="85">
        <v>42094</v>
      </c>
      <c r="B6" s="96" t="s">
        <v>1351</v>
      </c>
      <c r="C6" s="136" t="s">
        <v>94</v>
      </c>
      <c r="D6" s="95" t="s">
        <v>8</v>
      </c>
      <c r="E6" s="87">
        <v>1000</v>
      </c>
      <c r="F6" s="88" t="s">
        <v>12</v>
      </c>
      <c r="G6" s="89" t="s">
        <v>1052</v>
      </c>
      <c r="H6" s="89" t="s">
        <v>1054</v>
      </c>
      <c r="I6" s="91" t="s">
        <v>1123</v>
      </c>
    </row>
    <row r="7" spans="1:9" ht="16.5" customHeight="1" x14ac:dyDescent="0.2">
      <c r="A7" s="85">
        <v>42094</v>
      </c>
      <c r="B7" s="96" t="s">
        <v>1352</v>
      </c>
      <c r="C7" s="136" t="s">
        <v>215</v>
      </c>
      <c r="D7" s="95" t="s">
        <v>8</v>
      </c>
      <c r="E7" s="87">
        <v>1300</v>
      </c>
      <c r="F7" s="88" t="s">
        <v>12</v>
      </c>
      <c r="G7" s="89" t="s">
        <v>1052</v>
      </c>
      <c r="H7" s="89" t="s">
        <v>1054</v>
      </c>
      <c r="I7" s="91" t="s">
        <v>1123</v>
      </c>
    </row>
    <row r="8" spans="1:9" ht="16.5" customHeight="1" x14ac:dyDescent="0.2">
      <c r="A8" s="85">
        <v>42095</v>
      </c>
      <c r="B8" s="120" t="s">
        <v>1124</v>
      </c>
      <c r="C8" s="99" t="s">
        <v>94</v>
      </c>
      <c r="D8" s="99" t="s">
        <v>9</v>
      </c>
      <c r="E8" s="87">
        <v>400</v>
      </c>
      <c r="F8" s="88" t="s">
        <v>35</v>
      </c>
      <c r="G8" s="89" t="s">
        <v>1052</v>
      </c>
      <c r="H8" s="90" t="s">
        <v>1055</v>
      </c>
      <c r="I8" s="91" t="s">
        <v>1123</v>
      </c>
    </row>
    <row r="9" spans="1:9" ht="16.5" customHeight="1" x14ac:dyDescent="0.2">
      <c r="A9" s="85">
        <v>42095</v>
      </c>
      <c r="B9" s="120" t="s">
        <v>1125</v>
      </c>
      <c r="C9" s="43" t="s">
        <v>94</v>
      </c>
      <c r="D9" s="99" t="s">
        <v>9</v>
      </c>
      <c r="E9" s="87">
        <v>400</v>
      </c>
      <c r="F9" s="88" t="s">
        <v>35</v>
      </c>
      <c r="G9" s="89" t="s">
        <v>1052</v>
      </c>
      <c r="H9" s="90" t="s">
        <v>1055</v>
      </c>
      <c r="I9" s="91" t="s">
        <v>1123</v>
      </c>
    </row>
    <row r="10" spans="1:9" ht="16.5" customHeight="1" x14ac:dyDescent="0.2">
      <c r="A10" s="85">
        <v>42095</v>
      </c>
      <c r="B10" s="86" t="s">
        <v>1126</v>
      </c>
      <c r="C10" s="43" t="s">
        <v>135</v>
      </c>
      <c r="D10" s="99" t="s">
        <v>136</v>
      </c>
      <c r="E10" s="87">
        <v>65000</v>
      </c>
      <c r="F10" s="88" t="s">
        <v>35</v>
      </c>
      <c r="G10" s="89" t="s">
        <v>1052</v>
      </c>
      <c r="H10" s="90" t="s">
        <v>1056</v>
      </c>
      <c r="I10" s="91" t="s">
        <v>1123</v>
      </c>
    </row>
    <row r="11" spans="1:9" ht="16.5" customHeight="1" x14ac:dyDescent="0.2">
      <c r="A11" s="85">
        <v>42095</v>
      </c>
      <c r="B11" s="96" t="s">
        <v>1353</v>
      </c>
      <c r="C11" s="136" t="s">
        <v>94</v>
      </c>
      <c r="D11" s="95" t="s">
        <v>8</v>
      </c>
      <c r="E11" s="87">
        <v>1200</v>
      </c>
      <c r="F11" s="88" t="s">
        <v>12</v>
      </c>
      <c r="G11" s="89" t="s">
        <v>1052</v>
      </c>
      <c r="H11" s="89" t="s">
        <v>1057</v>
      </c>
      <c r="I11" s="91" t="s">
        <v>1123</v>
      </c>
    </row>
    <row r="12" spans="1:9" ht="16.5" customHeight="1" x14ac:dyDescent="0.2">
      <c r="A12" s="85">
        <v>42095</v>
      </c>
      <c r="B12" s="97" t="s">
        <v>1354</v>
      </c>
      <c r="C12" s="136" t="s">
        <v>94</v>
      </c>
      <c r="D12" s="95" t="s">
        <v>8</v>
      </c>
      <c r="E12" s="122">
        <v>100</v>
      </c>
      <c r="F12" s="88" t="s">
        <v>12</v>
      </c>
      <c r="G12" s="89" t="s">
        <v>1052</v>
      </c>
      <c r="H12" s="89" t="s">
        <v>1057</v>
      </c>
      <c r="I12" s="91" t="s">
        <v>1123</v>
      </c>
    </row>
    <row r="13" spans="1:9" ht="16.5" customHeight="1" x14ac:dyDescent="0.2">
      <c r="A13" s="85">
        <v>42095</v>
      </c>
      <c r="B13" s="96" t="s">
        <v>1355</v>
      </c>
      <c r="C13" s="136" t="s">
        <v>94</v>
      </c>
      <c r="D13" s="95" t="s">
        <v>8</v>
      </c>
      <c r="E13" s="87">
        <v>1300</v>
      </c>
      <c r="F13" s="88" t="s">
        <v>12</v>
      </c>
      <c r="G13" s="89" t="s">
        <v>1052</v>
      </c>
      <c r="H13" s="89" t="s">
        <v>1057</v>
      </c>
      <c r="I13" s="91" t="s">
        <v>1123</v>
      </c>
    </row>
    <row r="14" spans="1:9" ht="16.5" customHeight="1" x14ac:dyDescent="0.2">
      <c r="A14" s="85">
        <v>42095</v>
      </c>
      <c r="B14" s="96" t="s">
        <v>1356</v>
      </c>
      <c r="C14" s="136" t="s">
        <v>215</v>
      </c>
      <c r="D14" s="95" t="s">
        <v>8</v>
      </c>
      <c r="E14" s="116">
        <v>1800</v>
      </c>
      <c r="F14" s="88" t="s">
        <v>12</v>
      </c>
      <c r="G14" s="89" t="s">
        <v>1052</v>
      </c>
      <c r="H14" s="89" t="s">
        <v>1057</v>
      </c>
      <c r="I14" s="91" t="s">
        <v>1123</v>
      </c>
    </row>
    <row r="15" spans="1:9" ht="16.5" customHeight="1" x14ac:dyDescent="0.2">
      <c r="A15" s="85">
        <v>42096</v>
      </c>
      <c r="B15" s="94" t="s">
        <v>1127</v>
      </c>
      <c r="C15" s="89" t="s">
        <v>122</v>
      </c>
      <c r="D15" s="99" t="s">
        <v>9</v>
      </c>
      <c r="E15" s="87">
        <v>20000</v>
      </c>
      <c r="F15" s="88" t="s">
        <v>35</v>
      </c>
      <c r="G15" s="89" t="s">
        <v>1052</v>
      </c>
      <c r="H15" s="90" t="s">
        <v>1058</v>
      </c>
      <c r="I15" s="91" t="s">
        <v>1123</v>
      </c>
    </row>
    <row r="16" spans="1:9" ht="16.5" customHeight="1" x14ac:dyDescent="0.2">
      <c r="A16" s="85">
        <v>42096</v>
      </c>
      <c r="B16" s="135" t="s">
        <v>1128</v>
      </c>
      <c r="C16" s="89" t="s">
        <v>135</v>
      </c>
      <c r="D16" s="99" t="s">
        <v>9</v>
      </c>
      <c r="E16" s="87">
        <v>80000</v>
      </c>
      <c r="F16" s="88" t="s">
        <v>35</v>
      </c>
      <c r="G16" s="89" t="s">
        <v>1052</v>
      </c>
      <c r="H16" s="90" t="s">
        <v>1059</v>
      </c>
      <c r="I16" s="91" t="s">
        <v>1123</v>
      </c>
    </row>
    <row r="17" spans="1:9" ht="16.5" customHeight="1" x14ac:dyDescent="0.2">
      <c r="A17" s="85">
        <v>42096</v>
      </c>
      <c r="B17" s="133" t="s">
        <v>1357</v>
      </c>
      <c r="C17" s="136" t="s">
        <v>94</v>
      </c>
      <c r="D17" s="95" t="s">
        <v>8</v>
      </c>
      <c r="E17" s="87">
        <v>1500</v>
      </c>
      <c r="F17" s="88" t="s">
        <v>12</v>
      </c>
      <c r="G17" s="89" t="s">
        <v>1052</v>
      </c>
      <c r="H17" s="89" t="s">
        <v>1059</v>
      </c>
      <c r="I17" s="91" t="s">
        <v>1123</v>
      </c>
    </row>
    <row r="18" spans="1:9" ht="16.5" customHeight="1" x14ac:dyDescent="0.2">
      <c r="A18" s="85">
        <v>42096</v>
      </c>
      <c r="B18" s="96" t="s">
        <v>1358</v>
      </c>
      <c r="C18" s="139" t="s">
        <v>94</v>
      </c>
      <c r="D18" s="95" t="s">
        <v>8</v>
      </c>
      <c r="E18" s="87">
        <v>1500</v>
      </c>
      <c r="F18" s="88" t="s">
        <v>12</v>
      </c>
      <c r="G18" s="89" t="s">
        <v>1052</v>
      </c>
      <c r="H18" s="89" t="s">
        <v>1059</v>
      </c>
      <c r="I18" s="91" t="s">
        <v>1123</v>
      </c>
    </row>
    <row r="19" spans="1:9" ht="16.5" customHeight="1" x14ac:dyDescent="0.2">
      <c r="A19" s="85">
        <v>42096</v>
      </c>
      <c r="B19" s="96" t="s">
        <v>1359</v>
      </c>
      <c r="C19" s="139" t="s">
        <v>215</v>
      </c>
      <c r="D19" s="95" t="s">
        <v>8</v>
      </c>
      <c r="E19" s="87">
        <v>1800</v>
      </c>
      <c r="F19" s="88" t="s">
        <v>12</v>
      </c>
      <c r="G19" s="89" t="s">
        <v>1052</v>
      </c>
      <c r="H19" s="89" t="s">
        <v>1059</v>
      </c>
      <c r="I19" s="91" t="s">
        <v>1123</v>
      </c>
    </row>
    <row r="20" spans="1:9" ht="16.5" customHeight="1" x14ac:dyDescent="0.2">
      <c r="A20" s="85">
        <v>42097</v>
      </c>
      <c r="B20" s="135" t="s">
        <v>118</v>
      </c>
      <c r="C20" s="100" t="s">
        <v>102</v>
      </c>
      <c r="D20" s="99" t="s">
        <v>9</v>
      </c>
      <c r="E20" s="87">
        <v>2000</v>
      </c>
      <c r="F20" s="88" t="s">
        <v>35</v>
      </c>
      <c r="G20" s="89" t="s">
        <v>1052</v>
      </c>
      <c r="H20" s="90" t="s">
        <v>1061</v>
      </c>
      <c r="I20" s="91" t="s">
        <v>1123</v>
      </c>
    </row>
    <row r="21" spans="1:9" ht="16.5" customHeight="1" x14ac:dyDescent="0.2">
      <c r="A21" s="85">
        <v>42097</v>
      </c>
      <c r="B21" s="133" t="s">
        <v>1248</v>
      </c>
      <c r="C21" s="139" t="s">
        <v>94</v>
      </c>
      <c r="D21" s="95" t="s">
        <v>8</v>
      </c>
      <c r="E21" s="87">
        <v>800</v>
      </c>
      <c r="F21" s="88" t="s">
        <v>39</v>
      </c>
      <c r="G21" s="89" t="s">
        <v>1052</v>
      </c>
      <c r="H21" s="89" t="s">
        <v>1060</v>
      </c>
      <c r="I21" s="91" t="s">
        <v>1123</v>
      </c>
    </row>
    <row r="22" spans="1:9" ht="16.5" customHeight="1" x14ac:dyDescent="0.2">
      <c r="A22" s="85">
        <v>42097</v>
      </c>
      <c r="B22" s="96" t="s">
        <v>1249</v>
      </c>
      <c r="C22" s="139" t="s">
        <v>94</v>
      </c>
      <c r="D22" s="95" t="s">
        <v>8</v>
      </c>
      <c r="E22" s="87">
        <v>1800</v>
      </c>
      <c r="F22" s="88" t="s">
        <v>39</v>
      </c>
      <c r="G22" s="89" t="s">
        <v>1052</v>
      </c>
      <c r="H22" s="89" t="s">
        <v>1060</v>
      </c>
      <c r="I22" s="91" t="s">
        <v>1123</v>
      </c>
    </row>
    <row r="23" spans="1:9" ht="16.5" customHeight="1" x14ac:dyDescent="0.2">
      <c r="A23" s="85">
        <v>42097</v>
      </c>
      <c r="B23" s="96" t="s">
        <v>1250</v>
      </c>
      <c r="C23" s="139" t="s">
        <v>215</v>
      </c>
      <c r="D23" s="95" t="s">
        <v>8</v>
      </c>
      <c r="E23" s="87">
        <v>200</v>
      </c>
      <c r="F23" s="88" t="s">
        <v>39</v>
      </c>
      <c r="G23" s="89" t="s">
        <v>1052</v>
      </c>
      <c r="H23" s="89" t="s">
        <v>1060</v>
      </c>
      <c r="I23" s="91" t="s">
        <v>1123</v>
      </c>
    </row>
    <row r="24" spans="1:9" ht="16.5" customHeight="1" x14ac:dyDescent="0.2">
      <c r="A24" s="85">
        <v>42097</v>
      </c>
      <c r="B24" s="96" t="s">
        <v>1250</v>
      </c>
      <c r="C24" s="139" t="s">
        <v>215</v>
      </c>
      <c r="D24" s="95" t="s">
        <v>8</v>
      </c>
      <c r="E24" s="87">
        <v>1800</v>
      </c>
      <c r="F24" s="88" t="s">
        <v>39</v>
      </c>
      <c r="G24" s="89" t="s">
        <v>1052</v>
      </c>
      <c r="H24" s="89" t="s">
        <v>1060</v>
      </c>
      <c r="I24" s="91" t="s">
        <v>1123</v>
      </c>
    </row>
    <row r="25" spans="1:9" ht="16.5" customHeight="1" x14ac:dyDescent="0.2">
      <c r="A25" s="85">
        <v>42097</v>
      </c>
      <c r="B25" s="96" t="s">
        <v>1251</v>
      </c>
      <c r="C25" s="139" t="s">
        <v>94</v>
      </c>
      <c r="D25" s="95" t="s">
        <v>8</v>
      </c>
      <c r="E25" s="87">
        <v>1800</v>
      </c>
      <c r="F25" s="88" t="s">
        <v>39</v>
      </c>
      <c r="G25" s="89" t="s">
        <v>1052</v>
      </c>
      <c r="H25" s="89" t="s">
        <v>1060</v>
      </c>
      <c r="I25" s="91" t="s">
        <v>1123</v>
      </c>
    </row>
    <row r="26" spans="1:9" ht="16.5" customHeight="1" x14ac:dyDescent="0.2">
      <c r="A26" s="85">
        <v>42097</v>
      </c>
      <c r="B26" s="96" t="s">
        <v>1252</v>
      </c>
      <c r="C26" s="139" t="s">
        <v>94</v>
      </c>
      <c r="D26" s="95" t="s">
        <v>8</v>
      </c>
      <c r="E26" s="87">
        <v>200</v>
      </c>
      <c r="F26" s="88" t="s">
        <v>39</v>
      </c>
      <c r="G26" s="89" t="s">
        <v>1052</v>
      </c>
      <c r="H26" s="89" t="s">
        <v>1060</v>
      </c>
      <c r="I26" s="91" t="s">
        <v>1123</v>
      </c>
    </row>
    <row r="27" spans="1:9" ht="16.5" customHeight="1" x14ac:dyDescent="0.2">
      <c r="A27" s="85">
        <v>42097</v>
      </c>
      <c r="B27" s="96" t="s">
        <v>1360</v>
      </c>
      <c r="C27" s="139" t="s">
        <v>94</v>
      </c>
      <c r="D27" s="95" t="s">
        <v>8</v>
      </c>
      <c r="E27" s="87">
        <v>1500</v>
      </c>
      <c r="F27" s="88" t="s">
        <v>12</v>
      </c>
      <c r="G27" s="89" t="s">
        <v>1052</v>
      </c>
      <c r="H27" s="89" t="s">
        <v>1062</v>
      </c>
      <c r="I27" s="91" t="s">
        <v>1123</v>
      </c>
    </row>
    <row r="28" spans="1:9" ht="16.5" customHeight="1" x14ac:dyDescent="0.2">
      <c r="A28" s="85">
        <v>42097</v>
      </c>
      <c r="B28" s="96" t="s">
        <v>1361</v>
      </c>
      <c r="C28" s="139" t="s">
        <v>94</v>
      </c>
      <c r="D28" s="95" t="s">
        <v>8</v>
      </c>
      <c r="E28" s="87">
        <v>100</v>
      </c>
      <c r="F28" s="88" t="s">
        <v>12</v>
      </c>
      <c r="G28" s="89" t="s">
        <v>1052</v>
      </c>
      <c r="H28" s="89" t="s">
        <v>1062</v>
      </c>
      <c r="I28" s="91" t="s">
        <v>1123</v>
      </c>
    </row>
    <row r="29" spans="1:9" ht="16.5" customHeight="1" x14ac:dyDescent="0.2">
      <c r="A29" s="85">
        <v>42097</v>
      </c>
      <c r="B29" s="96" t="s">
        <v>1362</v>
      </c>
      <c r="C29" s="139" t="s">
        <v>94</v>
      </c>
      <c r="D29" s="95" t="s">
        <v>8</v>
      </c>
      <c r="E29" s="87">
        <v>1100</v>
      </c>
      <c r="F29" s="88" t="s">
        <v>12</v>
      </c>
      <c r="G29" s="89" t="s">
        <v>1052</v>
      </c>
      <c r="H29" s="89" t="s">
        <v>1062</v>
      </c>
      <c r="I29" s="91" t="s">
        <v>1123</v>
      </c>
    </row>
    <row r="30" spans="1:9" ht="16.5" customHeight="1" x14ac:dyDescent="0.2">
      <c r="A30" s="85">
        <v>42097</v>
      </c>
      <c r="B30" s="96" t="s">
        <v>1363</v>
      </c>
      <c r="C30" s="139" t="s">
        <v>215</v>
      </c>
      <c r="D30" s="95" t="s">
        <v>8</v>
      </c>
      <c r="E30" s="87">
        <v>1600</v>
      </c>
      <c r="F30" s="88" t="s">
        <v>12</v>
      </c>
      <c r="G30" s="89" t="s">
        <v>1052</v>
      </c>
      <c r="H30" s="89" t="s">
        <v>1062</v>
      </c>
      <c r="I30" s="91" t="s">
        <v>1123</v>
      </c>
    </row>
    <row r="31" spans="1:9" ht="16.5" customHeight="1" x14ac:dyDescent="0.2">
      <c r="A31" s="85">
        <v>42098</v>
      </c>
      <c r="B31" s="96" t="s">
        <v>1253</v>
      </c>
      <c r="C31" s="139" t="s">
        <v>94</v>
      </c>
      <c r="D31" s="95" t="s">
        <v>8</v>
      </c>
      <c r="E31" s="87">
        <v>1400</v>
      </c>
      <c r="F31" s="88" t="s">
        <v>39</v>
      </c>
      <c r="G31" s="89" t="s">
        <v>1052</v>
      </c>
      <c r="H31" s="89" t="s">
        <v>1065</v>
      </c>
      <c r="I31" s="91" t="s">
        <v>1123</v>
      </c>
    </row>
    <row r="32" spans="1:9" ht="16.5" customHeight="1" x14ac:dyDescent="0.2">
      <c r="A32" s="85">
        <v>42098</v>
      </c>
      <c r="B32" s="96" t="s">
        <v>1254</v>
      </c>
      <c r="C32" s="139" t="s">
        <v>94</v>
      </c>
      <c r="D32" s="95" t="s">
        <v>8</v>
      </c>
      <c r="E32" s="87">
        <v>300</v>
      </c>
      <c r="F32" s="88" t="s">
        <v>39</v>
      </c>
      <c r="G32" s="89" t="s">
        <v>1052</v>
      </c>
      <c r="H32" s="89" t="s">
        <v>1065</v>
      </c>
      <c r="I32" s="91" t="s">
        <v>1123</v>
      </c>
    </row>
    <row r="33" spans="1:9" ht="16.5" customHeight="1" x14ac:dyDescent="0.2">
      <c r="A33" s="85">
        <v>42098</v>
      </c>
      <c r="B33" s="96" t="s">
        <v>1255</v>
      </c>
      <c r="C33" s="139" t="s">
        <v>215</v>
      </c>
      <c r="D33" s="95" t="s">
        <v>8</v>
      </c>
      <c r="E33" s="87">
        <v>1500</v>
      </c>
      <c r="F33" s="88" t="s">
        <v>39</v>
      </c>
      <c r="G33" s="89" t="s">
        <v>1052</v>
      </c>
      <c r="H33" s="89" t="s">
        <v>1065</v>
      </c>
      <c r="I33" s="91" t="s">
        <v>1123</v>
      </c>
    </row>
    <row r="34" spans="1:9" ht="16.5" customHeight="1" x14ac:dyDescent="0.2">
      <c r="A34" s="85">
        <v>42098</v>
      </c>
      <c r="B34" s="96" t="s">
        <v>1256</v>
      </c>
      <c r="C34" s="139" t="s">
        <v>94</v>
      </c>
      <c r="D34" s="95" t="s">
        <v>8</v>
      </c>
      <c r="E34" s="87">
        <v>300</v>
      </c>
      <c r="F34" s="88" t="s">
        <v>39</v>
      </c>
      <c r="G34" s="89" t="s">
        <v>1052</v>
      </c>
      <c r="H34" s="89" t="s">
        <v>1065</v>
      </c>
      <c r="I34" s="91" t="s">
        <v>1123</v>
      </c>
    </row>
    <row r="35" spans="1:9" ht="16.5" customHeight="1" x14ac:dyDescent="0.2">
      <c r="A35" s="85">
        <v>42098</v>
      </c>
      <c r="B35" s="96" t="s">
        <v>1257</v>
      </c>
      <c r="C35" s="139" t="s">
        <v>94</v>
      </c>
      <c r="D35" s="95" t="s">
        <v>8</v>
      </c>
      <c r="E35" s="87">
        <v>1400</v>
      </c>
      <c r="F35" s="88" t="s">
        <v>39</v>
      </c>
      <c r="G35" s="89" t="s">
        <v>1052</v>
      </c>
      <c r="H35" s="89" t="s">
        <v>1065</v>
      </c>
      <c r="I35" s="91" t="s">
        <v>1123</v>
      </c>
    </row>
    <row r="36" spans="1:9" ht="16.5" customHeight="1" x14ac:dyDescent="0.2">
      <c r="A36" s="85">
        <v>42098</v>
      </c>
      <c r="B36" s="96" t="s">
        <v>1364</v>
      </c>
      <c r="C36" s="139" t="s">
        <v>94</v>
      </c>
      <c r="D36" s="95" t="s">
        <v>8</v>
      </c>
      <c r="E36" s="87">
        <v>1500</v>
      </c>
      <c r="F36" s="88" t="s">
        <v>12</v>
      </c>
      <c r="G36" s="89" t="s">
        <v>1052</v>
      </c>
      <c r="H36" s="89" t="s">
        <v>1063</v>
      </c>
      <c r="I36" s="91" t="s">
        <v>1123</v>
      </c>
    </row>
    <row r="37" spans="1:9" ht="16.5" customHeight="1" x14ac:dyDescent="0.2">
      <c r="A37" s="85">
        <v>42098</v>
      </c>
      <c r="B37" s="96" t="s">
        <v>1365</v>
      </c>
      <c r="C37" s="139" t="s">
        <v>94</v>
      </c>
      <c r="D37" s="95" t="s">
        <v>8</v>
      </c>
      <c r="E37" s="87">
        <v>1500</v>
      </c>
      <c r="F37" s="88" t="s">
        <v>12</v>
      </c>
      <c r="G37" s="89" t="s">
        <v>1052</v>
      </c>
      <c r="H37" s="89" t="s">
        <v>1063</v>
      </c>
      <c r="I37" s="91" t="s">
        <v>1123</v>
      </c>
    </row>
    <row r="38" spans="1:9" ht="16.5" customHeight="1" x14ac:dyDescent="0.2">
      <c r="A38" s="85">
        <v>42098</v>
      </c>
      <c r="B38" s="96" t="s">
        <v>1366</v>
      </c>
      <c r="C38" s="139" t="s">
        <v>215</v>
      </c>
      <c r="D38" s="95" t="s">
        <v>8</v>
      </c>
      <c r="E38" s="87">
        <v>1300</v>
      </c>
      <c r="F38" s="88" t="s">
        <v>12</v>
      </c>
      <c r="G38" s="89" t="s">
        <v>1052</v>
      </c>
      <c r="H38" s="89" t="s">
        <v>1063</v>
      </c>
      <c r="I38" s="91" t="s">
        <v>1123</v>
      </c>
    </row>
    <row r="39" spans="1:9" ht="16.5" customHeight="1" x14ac:dyDescent="0.2">
      <c r="A39" s="85">
        <v>42099</v>
      </c>
      <c r="B39" s="96" t="s">
        <v>1258</v>
      </c>
      <c r="C39" s="139" t="s">
        <v>94</v>
      </c>
      <c r="D39" s="95" t="s">
        <v>8</v>
      </c>
      <c r="E39" s="87">
        <v>600</v>
      </c>
      <c r="F39" s="88" t="s">
        <v>39</v>
      </c>
      <c r="G39" s="89" t="s">
        <v>1052</v>
      </c>
      <c r="H39" s="89" t="s">
        <v>1066</v>
      </c>
      <c r="I39" s="91" t="s">
        <v>1123</v>
      </c>
    </row>
    <row r="40" spans="1:9" ht="16.5" customHeight="1" x14ac:dyDescent="0.2">
      <c r="A40" s="85">
        <v>42099</v>
      </c>
      <c r="B40" s="96" t="s">
        <v>1259</v>
      </c>
      <c r="C40" s="139" t="s">
        <v>94</v>
      </c>
      <c r="D40" s="95" t="s">
        <v>8</v>
      </c>
      <c r="E40" s="87">
        <v>2000</v>
      </c>
      <c r="F40" s="88" t="s">
        <v>39</v>
      </c>
      <c r="G40" s="89" t="s">
        <v>1052</v>
      </c>
      <c r="H40" s="89" t="s">
        <v>1066</v>
      </c>
      <c r="I40" s="91" t="s">
        <v>1123</v>
      </c>
    </row>
    <row r="41" spans="1:9" ht="16.5" customHeight="1" x14ac:dyDescent="0.2">
      <c r="A41" s="85">
        <v>42099</v>
      </c>
      <c r="B41" s="96" t="s">
        <v>1260</v>
      </c>
      <c r="C41" s="139" t="s">
        <v>94</v>
      </c>
      <c r="D41" s="95" t="s">
        <v>8</v>
      </c>
      <c r="E41" s="87">
        <v>200</v>
      </c>
      <c r="F41" s="88" t="s">
        <v>39</v>
      </c>
      <c r="G41" s="89" t="s">
        <v>1052</v>
      </c>
      <c r="H41" s="89" t="s">
        <v>1066</v>
      </c>
      <c r="I41" s="91" t="s">
        <v>1123</v>
      </c>
    </row>
    <row r="42" spans="1:9" ht="16.5" customHeight="1" x14ac:dyDescent="0.2">
      <c r="A42" s="85">
        <v>42099</v>
      </c>
      <c r="B42" s="96" t="s">
        <v>1261</v>
      </c>
      <c r="C42" s="139" t="s">
        <v>94</v>
      </c>
      <c r="D42" s="95" t="s">
        <v>8</v>
      </c>
      <c r="E42" s="87">
        <v>300</v>
      </c>
      <c r="F42" s="88" t="s">
        <v>39</v>
      </c>
      <c r="G42" s="89" t="s">
        <v>1052</v>
      </c>
      <c r="H42" s="89" t="s">
        <v>1066</v>
      </c>
      <c r="I42" s="91" t="s">
        <v>1123</v>
      </c>
    </row>
    <row r="43" spans="1:9" ht="16.5" customHeight="1" x14ac:dyDescent="0.2">
      <c r="A43" s="85">
        <v>42099</v>
      </c>
      <c r="B43" s="96" t="s">
        <v>1262</v>
      </c>
      <c r="C43" s="139" t="s">
        <v>94</v>
      </c>
      <c r="D43" s="95" t="s">
        <v>8</v>
      </c>
      <c r="E43" s="87">
        <v>400</v>
      </c>
      <c r="F43" s="88" t="s">
        <v>39</v>
      </c>
      <c r="G43" s="89" t="s">
        <v>1052</v>
      </c>
      <c r="H43" s="89" t="s">
        <v>1066</v>
      </c>
      <c r="I43" s="91" t="s">
        <v>1123</v>
      </c>
    </row>
    <row r="44" spans="1:9" ht="16.5" customHeight="1" x14ac:dyDescent="0.2">
      <c r="A44" s="85">
        <v>42099</v>
      </c>
      <c r="B44" s="96" t="s">
        <v>1263</v>
      </c>
      <c r="C44" s="139" t="s">
        <v>215</v>
      </c>
      <c r="D44" s="95" t="s">
        <v>8</v>
      </c>
      <c r="E44" s="87">
        <v>1100</v>
      </c>
      <c r="F44" s="88" t="s">
        <v>39</v>
      </c>
      <c r="G44" s="89" t="s">
        <v>1052</v>
      </c>
      <c r="H44" s="89" t="s">
        <v>1066</v>
      </c>
      <c r="I44" s="91" t="s">
        <v>1123</v>
      </c>
    </row>
    <row r="45" spans="1:9" ht="16.5" customHeight="1" x14ac:dyDescent="0.2">
      <c r="A45" s="85">
        <v>42099</v>
      </c>
      <c r="B45" s="134" t="s">
        <v>1264</v>
      </c>
      <c r="C45" s="139" t="s">
        <v>94</v>
      </c>
      <c r="D45" s="95" t="s">
        <v>8</v>
      </c>
      <c r="E45" s="87">
        <v>300</v>
      </c>
      <c r="F45" s="88" t="s">
        <v>39</v>
      </c>
      <c r="G45" s="89" t="s">
        <v>1052</v>
      </c>
      <c r="H45" s="89" t="s">
        <v>1066</v>
      </c>
      <c r="I45" s="91" t="s">
        <v>1123</v>
      </c>
    </row>
    <row r="46" spans="1:9" ht="16.5" customHeight="1" x14ac:dyDescent="0.2">
      <c r="A46" s="85">
        <v>42099</v>
      </c>
      <c r="B46" s="133" t="s">
        <v>1263</v>
      </c>
      <c r="C46" s="139" t="s">
        <v>215</v>
      </c>
      <c r="D46" s="95" t="s">
        <v>8</v>
      </c>
      <c r="E46" s="87">
        <v>1100</v>
      </c>
      <c r="F46" s="88" t="s">
        <v>39</v>
      </c>
      <c r="G46" s="89" t="s">
        <v>1052</v>
      </c>
      <c r="H46" s="89" t="s">
        <v>1066</v>
      </c>
      <c r="I46" s="91" t="s">
        <v>1123</v>
      </c>
    </row>
    <row r="47" spans="1:9" ht="16.5" customHeight="1" x14ac:dyDescent="0.2">
      <c r="A47" s="85">
        <v>42099</v>
      </c>
      <c r="B47" s="96" t="s">
        <v>1265</v>
      </c>
      <c r="C47" s="139" t="s">
        <v>94</v>
      </c>
      <c r="D47" s="95" t="s">
        <v>8</v>
      </c>
      <c r="E47" s="87">
        <v>300</v>
      </c>
      <c r="F47" s="88" t="s">
        <v>39</v>
      </c>
      <c r="G47" s="89" t="s">
        <v>1052</v>
      </c>
      <c r="H47" s="89" t="s">
        <v>1066</v>
      </c>
      <c r="I47" s="91" t="s">
        <v>1123</v>
      </c>
    </row>
    <row r="48" spans="1:9" ht="16.5" customHeight="1" x14ac:dyDescent="0.2">
      <c r="A48" s="85">
        <v>42099</v>
      </c>
      <c r="B48" s="96" t="s">
        <v>1266</v>
      </c>
      <c r="C48" s="139" t="s">
        <v>94</v>
      </c>
      <c r="D48" s="95" t="s">
        <v>8</v>
      </c>
      <c r="E48" s="87">
        <v>350</v>
      </c>
      <c r="F48" s="88" t="s">
        <v>39</v>
      </c>
      <c r="G48" s="89" t="s">
        <v>1052</v>
      </c>
      <c r="H48" s="89" t="s">
        <v>1066</v>
      </c>
      <c r="I48" s="91" t="s">
        <v>1123</v>
      </c>
    </row>
    <row r="49" spans="1:9" ht="16.5" customHeight="1" x14ac:dyDescent="0.2">
      <c r="A49" s="85">
        <v>42099</v>
      </c>
      <c r="B49" s="96" t="s">
        <v>1263</v>
      </c>
      <c r="C49" s="139" t="s">
        <v>215</v>
      </c>
      <c r="D49" s="95" t="s">
        <v>8</v>
      </c>
      <c r="E49" s="87">
        <v>600</v>
      </c>
      <c r="F49" s="88" t="s">
        <v>39</v>
      </c>
      <c r="G49" s="89" t="s">
        <v>1052</v>
      </c>
      <c r="H49" s="89" t="s">
        <v>1066</v>
      </c>
      <c r="I49" s="91" t="s">
        <v>1123</v>
      </c>
    </row>
    <row r="50" spans="1:9" ht="16.5" customHeight="1" x14ac:dyDescent="0.2">
      <c r="A50" s="85">
        <v>42099</v>
      </c>
      <c r="B50" s="96" t="s">
        <v>1267</v>
      </c>
      <c r="C50" s="139" t="s">
        <v>94</v>
      </c>
      <c r="D50" s="95" t="s">
        <v>8</v>
      </c>
      <c r="E50" s="87">
        <v>350</v>
      </c>
      <c r="F50" s="88" t="s">
        <v>39</v>
      </c>
      <c r="G50" s="89" t="s">
        <v>1052</v>
      </c>
      <c r="H50" s="89" t="s">
        <v>1066</v>
      </c>
      <c r="I50" s="91" t="s">
        <v>1123</v>
      </c>
    </row>
    <row r="51" spans="1:9" ht="16.5" customHeight="1" x14ac:dyDescent="0.2">
      <c r="A51" s="85">
        <v>42099</v>
      </c>
      <c r="B51" s="96" t="s">
        <v>1414</v>
      </c>
      <c r="C51" s="139" t="s">
        <v>249</v>
      </c>
      <c r="D51" s="95" t="s">
        <v>8</v>
      </c>
      <c r="E51" s="87">
        <v>5000</v>
      </c>
      <c r="F51" s="88" t="s">
        <v>39</v>
      </c>
      <c r="G51" s="89" t="s">
        <v>1052</v>
      </c>
      <c r="H51" s="89" t="s">
        <v>1066</v>
      </c>
      <c r="I51" s="91" t="s">
        <v>1123</v>
      </c>
    </row>
    <row r="52" spans="1:9" ht="16.5" customHeight="1" x14ac:dyDescent="0.2">
      <c r="A52" s="85">
        <v>42099</v>
      </c>
      <c r="B52" s="134" t="s">
        <v>1268</v>
      </c>
      <c r="C52" s="139" t="s">
        <v>249</v>
      </c>
      <c r="D52" s="95" t="s">
        <v>8</v>
      </c>
      <c r="E52" s="87">
        <v>3000</v>
      </c>
      <c r="F52" s="88" t="s">
        <v>39</v>
      </c>
      <c r="G52" s="89" t="s">
        <v>1052</v>
      </c>
      <c r="H52" s="89" t="s">
        <v>1066</v>
      </c>
      <c r="I52" s="91" t="s">
        <v>1123</v>
      </c>
    </row>
    <row r="53" spans="1:9" ht="16.5" customHeight="1" x14ac:dyDescent="0.2">
      <c r="A53" s="85">
        <v>42099</v>
      </c>
      <c r="B53" s="134" t="s">
        <v>1367</v>
      </c>
      <c r="C53" s="139" t="s">
        <v>94</v>
      </c>
      <c r="D53" s="95" t="s">
        <v>8</v>
      </c>
      <c r="E53" s="87">
        <v>4700</v>
      </c>
      <c r="F53" s="88" t="s">
        <v>12</v>
      </c>
      <c r="G53" s="89" t="s">
        <v>1052</v>
      </c>
      <c r="H53" s="89" t="s">
        <v>1064</v>
      </c>
      <c r="I53" s="91" t="s">
        <v>1123</v>
      </c>
    </row>
    <row r="54" spans="1:9" ht="16.5" customHeight="1" x14ac:dyDescent="0.2">
      <c r="A54" s="85">
        <v>42099</v>
      </c>
      <c r="B54" s="134" t="s">
        <v>1417</v>
      </c>
      <c r="C54" s="139" t="s">
        <v>249</v>
      </c>
      <c r="D54" s="95" t="s">
        <v>8</v>
      </c>
      <c r="E54" s="87">
        <v>5000</v>
      </c>
      <c r="F54" s="88" t="s">
        <v>12</v>
      </c>
      <c r="G54" s="89" t="s">
        <v>1052</v>
      </c>
      <c r="H54" s="89" t="s">
        <v>1064</v>
      </c>
      <c r="I54" s="91" t="s">
        <v>1123</v>
      </c>
    </row>
    <row r="55" spans="1:9" ht="16.5" customHeight="1" x14ac:dyDescent="0.2">
      <c r="A55" s="85">
        <v>42099</v>
      </c>
      <c r="B55" s="134" t="s">
        <v>1368</v>
      </c>
      <c r="C55" s="139" t="s">
        <v>94</v>
      </c>
      <c r="D55" s="95" t="s">
        <v>8</v>
      </c>
      <c r="E55" s="87">
        <v>4700</v>
      </c>
      <c r="F55" s="88" t="s">
        <v>12</v>
      </c>
      <c r="G55" s="89" t="s">
        <v>1052</v>
      </c>
      <c r="H55" s="89" t="s">
        <v>1064</v>
      </c>
      <c r="I55" s="91" t="s">
        <v>1123</v>
      </c>
    </row>
    <row r="56" spans="1:9" ht="16.5" customHeight="1" x14ac:dyDescent="0.2">
      <c r="A56" s="85">
        <v>42099</v>
      </c>
      <c r="B56" s="96" t="s">
        <v>1369</v>
      </c>
      <c r="C56" s="139" t="s">
        <v>103</v>
      </c>
      <c r="D56" s="95" t="s">
        <v>8</v>
      </c>
      <c r="E56" s="87">
        <v>1000</v>
      </c>
      <c r="F56" s="88" t="s">
        <v>12</v>
      </c>
      <c r="G56" s="89" t="s">
        <v>1052</v>
      </c>
      <c r="H56" s="89" t="s">
        <v>1064</v>
      </c>
      <c r="I56" s="91" t="s">
        <v>1123</v>
      </c>
    </row>
    <row r="57" spans="1:9" ht="16.5" customHeight="1" x14ac:dyDescent="0.2">
      <c r="A57" s="85">
        <v>42099</v>
      </c>
      <c r="B57" s="96" t="s">
        <v>1370</v>
      </c>
      <c r="C57" s="139" t="s">
        <v>249</v>
      </c>
      <c r="D57" s="95" t="s">
        <v>8</v>
      </c>
      <c r="E57" s="87">
        <v>1000</v>
      </c>
      <c r="F57" s="88" t="s">
        <v>12</v>
      </c>
      <c r="G57" s="89" t="s">
        <v>1052</v>
      </c>
      <c r="H57" s="89" t="s">
        <v>1064</v>
      </c>
      <c r="I57" s="91" t="s">
        <v>1123</v>
      </c>
    </row>
    <row r="58" spans="1:9" ht="16.5" customHeight="1" x14ac:dyDescent="0.2">
      <c r="A58" s="85">
        <v>42100</v>
      </c>
      <c r="B58" s="96" t="s">
        <v>1266</v>
      </c>
      <c r="C58" s="139" t="s">
        <v>94</v>
      </c>
      <c r="D58" s="95" t="s">
        <v>8</v>
      </c>
      <c r="E58" s="87">
        <v>350</v>
      </c>
      <c r="F58" s="88" t="s">
        <v>39</v>
      </c>
      <c r="G58" s="89" t="s">
        <v>1052</v>
      </c>
      <c r="H58" s="89" t="s">
        <v>1066</v>
      </c>
      <c r="I58" s="91" t="s">
        <v>1123</v>
      </c>
    </row>
    <row r="59" spans="1:9" ht="16.5" customHeight="1" x14ac:dyDescent="0.2">
      <c r="A59" s="85">
        <v>42100</v>
      </c>
      <c r="B59" s="96" t="s">
        <v>1269</v>
      </c>
      <c r="C59" s="139" t="s">
        <v>94</v>
      </c>
      <c r="D59" s="95" t="s">
        <v>8</v>
      </c>
      <c r="E59" s="87">
        <v>200</v>
      </c>
      <c r="F59" s="88" t="s">
        <v>39</v>
      </c>
      <c r="G59" s="89" t="s">
        <v>1052</v>
      </c>
      <c r="H59" s="89" t="s">
        <v>1066</v>
      </c>
      <c r="I59" s="91" t="s">
        <v>1123</v>
      </c>
    </row>
    <row r="60" spans="1:9" ht="16.5" customHeight="1" x14ac:dyDescent="0.2">
      <c r="A60" s="85">
        <v>42100</v>
      </c>
      <c r="B60" s="96" t="s">
        <v>1270</v>
      </c>
      <c r="C60" s="139" t="s">
        <v>94</v>
      </c>
      <c r="D60" s="95" t="s">
        <v>8</v>
      </c>
      <c r="E60" s="87">
        <v>200</v>
      </c>
      <c r="F60" s="88" t="s">
        <v>39</v>
      </c>
      <c r="G60" s="89" t="s">
        <v>1052</v>
      </c>
      <c r="H60" s="89" t="s">
        <v>1066</v>
      </c>
      <c r="I60" s="91" t="s">
        <v>1123</v>
      </c>
    </row>
    <row r="61" spans="1:9" ht="16.5" customHeight="1" x14ac:dyDescent="0.2">
      <c r="A61" s="85">
        <v>42100</v>
      </c>
      <c r="B61" s="96" t="s">
        <v>1263</v>
      </c>
      <c r="C61" s="139" t="s">
        <v>215</v>
      </c>
      <c r="D61" s="95" t="s">
        <v>8</v>
      </c>
      <c r="E61" s="87">
        <v>1100</v>
      </c>
      <c r="F61" s="88" t="s">
        <v>39</v>
      </c>
      <c r="G61" s="89" t="s">
        <v>1052</v>
      </c>
      <c r="H61" s="89" t="s">
        <v>1066</v>
      </c>
      <c r="I61" s="91" t="s">
        <v>1123</v>
      </c>
    </row>
    <row r="62" spans="1:9" ht="16.5" customHeight="1" x14ac:dyDescent="0.2">
      <c r="A62" s="85">
        <v>42100</v>
      </c>
      <c r="B62" s="96" t="s">
        <v>1267</v>
      </c>
      <c r="C62" s="139" t="s">
        <v>94</v>
      </c>
      <c r="D62" s="95" t="s">
        <v>8</v>
      </c>
      <c r="E62" s="87">
        <v>350</v>
      </c>
      <c r="F62" s="88" t="s">
        <v>39</v>
      </c>
      <c r="G62" s="89" t="s">
        <v>1052</v>
      </c>
      <c r="H62" s="89" t="s">
        <v>1066</v>
      </c>
      <c r="I62" s="91" t="s">
        <v>1123</v>
      </c>
    </row>
    <row r="63" spans="1:9" ht="16.5" customHeight="1" x14ac:dyDescent="0.2">
      <c r="A63" s="85">
        <v>42100</v>
      </c>
      <c r="B63" s="96" t="s">
        <v>1271</v>
      </c>
      <c r="C63" s="139" t="s">
        <v>94</v>
      </c>
      <c r="D63" s="95" t="s">
        <v>8</v>
      </c>
      <c r="E63" s="87">
        <v>200</v>
      </c>
      <c r="F63" s="88" t="s">
        <v>39</v>
      </c>
      <c r="G63" s="89" t="s">
        <v>1052</v>
      </c>
      <c r="H63" s="89" t="s">
        <v>1066</v>
      </c>
      <c r="I63" s="91" t="s">
        <v>1123</v>
      </c>
    </row>
    <row r="64" spans="1:9" ht="16.5" customHeight="1" x14ac:dyDescent="0.2">
      <c r="A64" s="85">
        <v>42100</v>
      </c>
      <c r="B64" s="96" t="s">
        <v>1268</v>
      </c>
      <c r="C64" s="139" t="s">
        <v>249</v>
      </c>
      <c r="D64" s="95" t="s">
        <v>8</v>
      </c>
      <c r="E64" s="87">
        <v>3000</v>
      </c>
      <c r="F64" s="88" t="s">
        <v>39</v>
      </c>
      <c r="G64" s="89" t="s">
        <v>1052</v>
      </c>
      <c r="H64" s="89" t="s">
        <v>1066</v>
      </c>
      <c r="I64" s="91" t="s">
        <v>1123</v>
      </c>
    </row>
    <row r="65" spans="1:9" ht="16.5" customHeight="1" x14ac:dyDescent="0.2">
      <c r="A65" s="85">
        <v>42100</v>
      </c>
      <c r="B65" s="96" t="s">
        <v>1272</v>
      </c>
      <c r="C65" s="139" t="s">
        <v>94</v>
      </c>
      <c r="D65" s="95" t="s">
        <v>8</v>
      </c>
      <c r="E65" s="87">
        <v>2000</v>
      </c>
      <c r="F65" s="88" t="s">
        <v>39</v>
      </c>
      <c r="G65" s="89" t="s">
        <v>1052</v>
      </c>
      <c r="H65" s="89" t="s">
        <v>1066</v>
      </c>
      <c r="I65" s="91" t="s">
        <v>1123</v>
      </c>
    </row>
    <row r="66" spans="1:9" ht="16.5" customHeight="1" x14ac:dyDescent="0.2">
      <c r="A66" s="85">
        <v>42100</v>
      </c>
      <c r="B66" s="97" t="s">
        <v>1273</v>
      </c>
      <c r="C66" s="136" t="s">
        <v>94</v>
      </c>
      <c r="D66" s="95" t="s">
        <v>8</v>
      </c>
      <c r="E66" s="87">
        <v>600</v>
      </c>
      <c r="F66" s="88" t="s">
        <v>39</v>
      </c>
      <c r="G66" s="89" t="s">
        <v>1052</v>
      </c>
      <c r="H66" s="89" t="s">
        <v>1066</v>
      </c>
      <c r="I66" s="91" t="s">
        <v>1123</v>
      </c>
    </row>
    <row r="67" spans="1:9" ht="16.5" customHeight="1" x14ac:dyDescent="0.2">
      <c r="A67" s="85">
        <v>42100</v>
      </c>
      <c r="B67" s="97" t="s">
        <v>1370</v>
      </c>
      <c r="C67" s="136" t="s">
        <v>249</v>
      </c>
      <c r="D67" s="95" t="s">
        <v>8</v>
      </c>
      <c r="E67" s="87">
        <v>1000</v>
      </c>
      <c r="F67" s="88" t="s">
        <v>12</v>
      </c>
      <c r="G67" s="89" t="s">
        <v>1052</v>
      </c>
      <c r="H67" s="89" t="s">
        <v>1064</v>
      </c>
      <c r="I67" s="91" t="s">
        <v>1123</v>
      </c>
    </row>
    <row r="68" spans="1:9" ht="16.5" customHeight="1" x14ac:dyDescent="0.2">
      <c r="A68" s="85">
        <v>42101</v>
      </c>
      <c r="B68" s="43" t="s">
        <v>1178</v>
      </c>
      <c r="C68" s="89" t="s">
        <v>94</v>
      </c>
      <c r="D68" s="89" t="s">
        <v>11</v>
      </c>
      <c r="E68" s="87">
        <v>800</v>
      </c>
      <c r="F68" s="88" t="s">
        <v>38</v>
      </c>
      <c r="G68" s="89" t="s">
        <v>1052</v>
      </c>
      <c r="H68" s="89" t="s">
        <v>1067</v>
      </c>
      <c r="I68" s="91" t="s">
        <v>1123</v>
      </c>
    </row>
    <row r="69" spans="1:9" ht="16.5" customHeight="1" x14ac:dyDescent="0.2">
      <c r="A69" s="85">
        <v>42101</v>
      </c>
      <c r="B69" s="43" t="s">
        <v>1186</v>
      </c>
      <c r="C69" s="100" t="s">
        <v>94</v>
      </c>
      <c r="D69" s="89" t="s">
        <v>11</v>
      </c>
      <c r="E69" s="87">
        <v>800</v>
      </c>
      <c r="F69" s="88" t="s">
        <v>38</v>
      </c>
      <c r="G69" s="89" t="s">
        <v>1052</v>
      </c>
      <c r="H69" s="89" t="s">
        <v>1067</v>
      </c>
      <c r="I69" s="91" t="s">
        <v>1123</v>
      </c>
    </row>
    <row r="70" spans="1:9" ht="16.5" customHeight="1" x14ac:dyDescent="0.2">
      <c r="A70" s="85">
        <v>42102</v>
      </c>
      <c r="B70" s="43" t="s">
        <v>1129</v>
      </c>
      <c r="C70" s="89" t="s">
        <v>94</v>
      </c>
      <c r="D70" s="99" t="s">
        <v>9</v>
      </c>
      <c r="E70" s="87">
        <v>1400</v>
      </c>
      <c r="F70" s="88" t="s">
        <v>35</v>
      </c>
      <c r="G70" s="89" t="s">
        <v>1052</v>
      </c>
      <c r="H70" s="90" t="s">
        <v>1069</v>
      </c>
      <c r="I70" s="91" t="s">
        <v>1123</v>
      </c>
    </row>
    <row r="71" spans="1:9" ht="16.5" customHeight="1" x14ac:dyDescent="0.2">
      <c r="A71" s="85">
        <v>42102</v>
      </c>
      <c r="B71" s="97" t="s">
        <v>1371</v>
      </c>
      <c r="C71" s="136" t="s">
        <v>94</v>
      </c>
      <c r="D71" s="95" t="s">
        <v>8</v>
      </c>
      <c r="E71" s="87">
        <v>600</v>
      </c>
      <c r="F71" s="88" t="s">
        <v>12</v>
      </c>
      <c r="G71" s="89" t="s">
        <v>1052</v>
      </c>
      <c r="H71" s="89" t="s">
        <v>1068</v>
      </c>
      <c r="I71" s="91" t="s">
        <v>1123</v>
      </c>
    </row>
    <row r="72" spans="1:9" ht="16.5" customHeight="1" x14ac:dyDescent="0.2">
      <c r="A72" s="85">
        <v>42102</v>
      </c>
      <c r="B72" s="97" t="s">
        <v>1372</v>
      </c>
      <c r="C72" s="139" t="s">
        <v>94</v>
      </c>
      <c r="D72" s="95" t="s">
        <v>8</v>
      </c>
      <c r="E72" s="87">
        <v>5000</v>
      </c>
      <c r="F72" s="88" t="s">
        <v>12</v>
      </c>
      <c r="G72" s="89" t="s">
        <v>1052</v>
      </c>
      <c r="H72" s="89" t="s">
        <v>1068</v>
      </c>
      <c r="I72" s="91" t="s">
        <v>1123</v>
      </c>
    </row>
    <row r="73" spans="1:9" ht="16.5" customHeight="1" x14ac:dyDescent="0.2">
      <c r="A73" s="85">
        <v>42102</v>
      </c>
      <c r="B73" s="97" t="s">
        <v>1373</v>
      </c>
      <c r="C73" s="136" t="s">
        <v>94</v>
      </c>
      <c r="D73" s="95" t="s">
        <v>8</v>
      </c>
      <c r="E73" s="87">
        <v>200</v>
      </c>
      <c r="F73" s="88" t="s">
        <v>12</v>
      </c>
      <c r="G73" s="89" t="s">
        <v>1052</v>
      </c>
      <c r="H73" s="89" t="s">
        <v>1068</v>
      </c>
      <c r="I73" s="91" t="s">
        <v>1123</v>
      </c>
    </row>
    <row r="74" spans="1:9" ht="16.5" customHeight="1" x14ac:dyDescent="0.2">
      <c r="A74" s="85">
        <v>42102</v>
      </c>
      <c r="B74" s="97" t="s">
        <v>1374</v>
      </c>
      <c r="C74" s="136" t="s">
        <v>94</v>
      </c>
      <c r="D74" s="95" t="s">
        <v>8</v>
      </c>
      <c r="E74" s="87">
        <v>1400</v>
      </c>
      <c r="F74" s="88" t="s">
        <v>12</v>
      </c>
      <c r="G74" s="89" t="s">
        <v>1052</v>
      </c>
      <c r="H74" s="89" t="s">
        <v>1068</v>
      </c>
      <c r="I74" s="91" t="s">
        <v>1123</v>
      </c>
    </row>
    <row r="75" spans="1:9" ht="16.5" customHeight="1" x14ac:dyDescent="0.2">
      <c r="A75" s="85">
        <v>42102</v>
      </c>
      <c r="B75" s="97" t="s">
        <v>1375</v>
      </c>
      <c r="C75" s="136" t="s">
        <v>249</v>
      </c>
      <c r="D75" s="95" t="s">
        <v>8</v>
      </c>
      <c r="E75" s="87">
        <v>3000</v>
      </c>
      <c r="F75" s="88" t="s">
        <v>12</v>
      </c>
      <c r="G75" s="89" t="s">
        <v>1052</v>
      </c>
      <c r="H75" s="89" t="s">
        <v>1068</v>
      </c>
      <c r="I75" s="91" t="s">
        <v>1123</v>
      </c>
    </row>
    <row r="76" spans="1:9" ht="16.5" customHeight="1" x14ac:dyDescent="0.2">
      <c r="A76" s="85">
        <v>42102</v>
      </c>
      <c r="B76" s="97" t="s">
        <v>1376</v>
      </c>
      <c r="C76" s="136" t="s">
        <v>215</v>
      </c>
      <c r="D76" s="95" t="s">
        <v>8</v>
      </c>
      <c r="E76" s="87">
        <v>1800</v>
      </c>
      <c r="F76" s="88" t="s">
        <v>12</v>
      </c>
      <c r="G76" s="89" t="s">
        <v>1052</v>
      </c>
      <c r="H76" s="89" t="s">
        <v>1068</v>
      </c>
      <c r="I76" s="91" t="s">
        <v>1123</v>
      </c>
    </row>
    <row r="77" spans="1:9" ht="16.5" customHeight="1" x14ac:dyDescent="0.2">
      <c r="A77" s="85">
        <v>42102</v>
      </c>
      <c r="B77" s="97" t="s">
        <v>1418</v>
      </c>
      <c r="C77" s="136" t="s">
        <v>249</v>
      </c>
      <c r="D77" s="95" t="s">
        <v>8</v>
      </c>
      <c r="E77" s="87">
        <v>5000</v>
      </c>
      <c r="F77" s="88" t="s">
        <v>12</v>
      </c>
      <c r="G77" s="89" t="s">
        <v>1052</v>
      </c>
      <c r="H77" s="89" t="s">
        <v>1068</v>
      </c>
      <c r="I77" s="91" t="s">
        <v>1123</v>
      </c>
    </row>
    <row r="78" spans="1:9" ht="16.5" customHeight="1" x14ac:dyDescent="0.2">
      <c r="A78" s="85">
        <v>42103</v>
      </c>
      <c r="B78" s="121" t="s">
        <v>1130</v>
      </c>
      <c r="C78" s="43" t="s">
        <v>102</v>
      </c>
      <c r="D78" s="99" t="s">
        <v>9</v>
      </c>
      <c r="E78" s="87">
        <v>36000</v>
      </c>
      <c r="F78" s="88" t="s">
        <v>35</v>
      </c>
      <c r="G78" s="89" t="s">
        <v>1052</v>
      </c>
      <c r="H78" s="90" t="s">
        <v>1071</v>
      </c>
      <c r="I78" s="91" t="s">
        <v>1123</v>
      </c>
    </row>
    <row r="79" spans="1:9" ht="16.5" customHeight="1" x14ac:dyDescent="0.2">
      <c r="A79" s="85">
        <v>42103</v>
      </c>
      <c r="B79" s="121" t="s">
        <v>1131</v>
      </c>
      <c r="C79" s="43" t="s">
        <v>94</v>
      </c>
      <c r="D79" s="99" t="s">
        <v>9</v>
      </c>
      <c r="E79" s="87">
        <v>700</v>
      </c>
      <c r="F79" s="88" t="s">
        <v>35</v>
      </c>
      <c r="G79" s="89" t="s">
        <v>1052</v>
      </c>
      <c r="H79" s="90" t="s">
        <v>1071</v>
      </c>
      <c r="I79" s="91" t="s">
        <v>1123</v>
      </c>
    </row>
    <row r="80" spans="1:9" ht="16.5" customHeight="1" x14ac:dyDescent="0.2">
      <c r="A80" s="85">
        <v>42103</v>
      </c>
      <c r="B80" s="121" t="s">
        <v>1132</v>
      </c>
      <c r="C80" s="43" t="s">
        <v>94</v>
      </c>
      <c r="D80" s="99" t="s">
        <v>9</v>
      </c>
      <c r="E80" s="87">
        <v>700</v>
      </c>
      <c r="F80" s="88" t="s">
        <v>35</v>
      </c>
      <c r="G80" s="89" t="s">
        <v>1052</v>
      </c>
      <c r="H80" s="90" t="s">
        <v>1071</v>
      </c>
      <c r="I80" s="91" t="s">
        <v>1123</v>
      </c>
    </row>
    <row r="81" spans="1:9" ht="16.5" customHeight="1" x14ac:dyDescent="0.2">
      <c r="A81" s="85">
        <v>42103</v>
      </c>
      <c r="B81" s="121" t="s">
        <v>1133</v>
      </c>
      <c r="C81" s="43" t="s">
        <v>102</v>
      </c>
      <c r="D81" s="99" t="s">
        <v>9</v>
      </c>
      <c r="E81" s="87">
        <v>37100</v>
      </c>
      <c r="F81" s="88" t="s">
        <v>35</v>
      </c>
      <c r="G81" s="89" t="s">
        <v>1052</v>
      </c>
      <c r="H81" s="90" t="s">
        <v>1072</v>
      </c>
      <c r="I81" s="91" t="s">
        <v>1123</v>
      </c>
    </row>
    <row r="82" spans="1:9" ht="16.5" customHeight="1" x14ac:dyDescent="0.2">
      <c r="A82" s="85">
        <v>42103</v>
      </c>
      <c r="B82" s="121" t="s">
        <v>1134</v>
      </c>
      <c r="C82" s="43" t="s">
        <v>94</v>
      </c>
      <c r="D82" s="99" t="s">
        <v>9</v>
      </c>
      <c r="E82" s="87">
        <v>800</v>
      </c>
      <c r="F82" s="88" t="s">
        <v>35</v>
      </c>
      <c r="G82" s="89" t="s">
        <v>1052</v>
      </c>
      <c r="H82" s="90" t="s">
        <v>1072</v>
      </c>
      <c r="I82" s="91" t="s">
        <v>1123</v>
      </c>
    </row>
    <row r="83" spans="1:9" ht="16.5" customHeight="1" x14ac:dyDescent="0.2">
      <c r="A83" s="85">
        <v>42103</v>
      </c>
      <c r="B83" s="121" t="s">
        <v>1135</v>
      </c>
      <c r="C83" s="43" t="s">
        <v>94</v>
      </c>
      <c r="D83" s="99" t="s">
        <v>9</v>
      </c>
      <c r="E83" s="87">
        <v>400</v>
      </c>
      <c r="F83" s="88" t="s">
        <v>35</v>
      </c>
      <c r="G83" s="89" t="s">
        <v>1052</v>
      </c>
      <c r="H83" s="90" t="s">
        <v>1076</v>
      </c>
      <c r="I83" s="91" t="s">
        <v>1123</v>
      </c>
    </row>
    <row r="84" spans="1:9" ht="16.5" customHeight="1" x14ac:dyDescent="0.2">
      <c r="A84" s="85">
        <v>42103</v>
      </c>
      <c r="B84" s="121" t="s">
        <v>1136</v>
      </c>
      <c r="C84" s="137" t="s">
        <v>94</v>
      </c>
      <c r="D84" s="99" t="s">
        <v>9</v>
      </c>
      <c r="E84" s="87">
        <v>400</v>
      </c>
      <c r="F84" s="88" t="s">
        <v>35</v>
      </c>
      <c r="G84" s="89" t="s">
        <v>1052</v>
      </c>
      <c r="H84" s="90" t="s">
        <v>1076</v>
      </c>
      <c r="I84" s="91" t="s">
        <v>1123</v>
      </c>
    </row>
    <row r="85" spans="1:9" ht="16.5" customHeight="1" x14ac:dyDescent="0.2">
      <c r="A85" s="85">
        <v>42103</v>
      </c>
      <c r="B85" s="121" t="s">
        <v>1137</v>
      </c>
      <c r="C85" s="137" t="s">
        <v>94</v>
      </c>
      <c r="D85" s="99" t="s">
        <v>9</v>
      </c>
      <c r="E85" s="87">
        <v>800</v>
      </c>
      <c r="F85" s="88" t="s">
        <v>35</v>
      </c>
      <c r="G85" s="89" t="s">
        <v>1052</v>
      </c>
      <c r="H85" s="90" t="s">
        <v>1077</v>
      </c>
      <c r="I85" s="91" t="s">
        <v>1123</v>
      </c>
    </row>
    <row r="86" spans="1:9" ht="16.5" customHeight="1" x14ac:dyDescent="0.2">
      <c r="A86" s="85">
        <v>42103</v>
      </c>
      <c r="B86" s="121" t="s">
        <v>1138</v>
      </c>
      <c r="C86" s="137" t="s">
        <v>94</v>
      </c>
      <c r="D86" s="99" t="s">
        <v>9</v>
      </c>
      <c r="E86" s="87">
        <v>1000</v>
      </c>
      <c r="F86" s="88" t="s">
        <v>35</v>
      </c>
      <c r="G86" s="89" t="s">
        <v>1052</v>
      </c>
      <c r="H86" s="90" t="s">
        <v>1077</v>
      </c>
      <c r="I86" s="91" t="s">
        <v>1123</v>
      </c>
    </row>
    <row r="87" spans="1:9" ht="16.5" customHeight="1" x14ac:dyDescent="0.2">
      <c r="A87" s="85">
        <v>42103</v>
      </c>
      <c r="B87" s="121" t="s">
        <v>1139</v>
      </c>
      <c r="C87" s="137" t="s">
        <v>94</v>
      </c>
      <c r="D87" s="99" t="s">
        <v>9</v>
      </c>
      <c r="E87" s="87">
        <v>700</v>
      </c>
      <c r="F87" s="88" t="s">
        <v>35</v>
      </c>
      <c r="G87" s="89" t="s">
        <v>1052</v>
      </c>
      <c r="H87" s="90" t="s">
        <v>1077</v>
      </c>
      <c r="I87" s="91" t="s">
        <v>1123</v>
      </c>
    </row>
    <row r="88" spans="1:9" ht="16.5" customHeight="1" x14ac:dyDescent="0.2">
      <c r="A88" s="85">
        <v>42103</v>
      </c>
      <c r="B88" s="121" t="s">
        <v>793</v>
      </c>
      <c r="C88" s="137" t="s">
        <v>117</v>
      </c>
      <c r="D88" s="99" t="s">
        <v>9</v>
      </c>
      <c r="E88" s="87">
        <v>6670</v>
      </c>
      <c r="F88" s="88" t="s">
        <v>35</v>
      </c>
      <c r="G88" s="89" t="s">
        <v>1052</v>
      </c>
      <c r="H88" s="90" t="s">
        <v>1078</v>
      </c>
      <c r="I88" s="91" t="s">
        <v>1123</v>
      </c>
    </row>
    <row r="89" spans="1:9" ht="16.5" customHeight="1" x14ac:dyDescent="0.2">
      <c r="A89" s="85">
        <v>42103</v>
      </c>
      <c r="B89" s="43" t="s">
        <v>1179</v>
      </c>
      <c r="C89" s="89" t="s">
        <v>94</v>
      </c>
      <c r="D89" s="89" t="s">
        <v>11</v>
      </c>
      <c r="E89" s="87">
        <v>700</v>
      </c>
      <c r="F89" s="88" t="s">
        <v>38</v>
      </c>
      <c r="G89" s="89" t="s">
        <v>1052</v>
      </c>
      <c r="H89" s="89" t="s">
        <v>1075</v>
      </c>
      <c r="I89" s="91" t="s">
        <v>1123</v>
      </c>
    </row>
    <row r="90" spans="1:9" ht="16.5" customHeight="1" x14ac:dyDescent="0.2">
      <c r="A90" s="85">
        <v>42103</v>
      </c>
      <c r="B90" s="43" t="s">
        <v>1187</v>
      </c>
      <c r="C90" s="89" t="s">
        <v>94</v>
      </c>
      <c r="D90" s="89" t="s">
        <v>11</v>
      </c>
      <c r="E90" s="87">
        <v>700</v>
      </c>
      <c r="F90" s="88" t="s">
        <v>38</v>
      </c>
      <c r="G90" s="89" t="s">
        <v>1052</v>
      </c>
      <c r="H90" s="89" t="s">
        <v>1075</v>
      </c>
      <c r="I90" s="91" t="s">
        <v>1123</v>
      </c>
    </row>
    <row r="91" spans="1:9" ht="16.5" customHeight="1" x14ac:dyDescent="0.2">
      <c r="A91" s="85">
        <v>42103</v>
      </c>
      <c r="B91" s="97" t="s">
        <v>1193</v>
      </c>
      <c r="C91" s="136" t="s">
        <v>94</v>
      </c>
      <c r="D91" s="89" t="s">
        <v>11</v>
      </c>
      <c r="E91" s="87">
        <v>400</v>
      </c>
      <c r="F91" s="88" t="s">
        <v>87</v>
      </c>
      <c r="G91" s="89" t="s">
        <v>1052</v>
      </c>
      <c r="H91" s="89" t="s">
        <v>1073</v>
      </c>
      <c r="I91" s="91" t="s">
        <v>1123</v>
      </c>
    </row>
    <row r="92" spans="1:9" ht="16.5" customHeight="1" x14ac:dyDescent="0.2">
      <c r="A92" s="85">
        <v>42103</v>
      </c>
      <c r="B92" s="97" t="s">
        <v>1194</v>
      </c>
      <c r="C92" s="136" t="s">
        <v>94</v>
      </c>
      <c r="D92" s="89" t="s">
        <v>11</v>
      </c>
      <c r="E92" s="87">
        <v>400</v>
      </c>
      <c r="F92" s="88" t="s">
        <v>87</v>
      </c>
      <c r="G92" s="89" t="s">
        <v>1052</v>
      </c>
      <c r="H92" s="89" t="s">
        <v>1073</v>
      </c>
      <c r="I92" s="91" t="s">
        <v>1123</v>
      </c>
    </row>
    <row r="93" spans="1:9" ht="16.5" customHeight="1" x14ac:dyDescent="0.2">
      <c r="A93" s="85">
        <v>42103</v>
      </c>
      <c r="B93" s="97" t="s">
        <v>1195</v>
      </c>
      <c r="C93" s="136" t="s">
        <v>102</v>
      </c>
      <c r="D93" s="89" t="s">
        <v>9</v>
      </c>
      <c r="E93" s="87">
        <v>17500</v>
      </c>
      <c r="F93" s="88" t="s">
        <v>87</v>
      </c>
      <c r="G93" s="89" t="s">
        <v>1052</v>
      </c>
      <c r="H93" s="89" t="s">
        <v>1073</v>
      </c>
      <c r="I93" s="91" t="s">
        <v>1123</v>
      </c>
    </row>
    <row r="94" spans="1:9" ht="16.5" customHeight="1" x14ac:dyDescent="0.2">
      <c r="A94" s="85">
        <v>42103</v>
      </c>
      <c r="B94" s="97" t="s">
        <v>1201</v>
      </c>
      <c r="C94" s="43" t="s">
        <v>94</v>
      </c>
      <c r="D94" s="99" t="s">
        <v>14</v>
      </c>
      <c r="E94" s="87">
        <v>700</v>
      </c>
      <c r="F94" s="88" t="s">
        <v>15</v>
      </c>
      <c r="G94" s="89" t="s">
        <v>1052</v>
      </c>
      <c r="H94" s="89" t="s">
        <v>1079</v>
      </c>
      <c r="I94" s="91" t="s">
        <v>1123</v>
      </c>
    </row>
    <row r="95" spans="1:9" ht="16.5" customHeight="1" x14ac:dyDescent="0.2">
      <c r="A95" s="85">
        <v>42103</v>
      </c>
      <c r="B95" s="97" t="s">
        <v>1202</v>
      </c>
      <c r="C95" s="43" t="s">
        <v>94</v>
      </c>
      <c r="D95" s="99" t="s">
        <v>14</v>
      </c>
      <c r="E95" s="87">
        <v>900</v>
      </c>
      <c r="F95" s="88" t="s">
        <v>15</v>
      </c>
      <c r="G95" s="89" t="s">
        <v>1052</v>
      </c>
      <c r="H95" s="89" t="s">
        <v>1079</v>
      </c>
      <c r="I95" s="91" t="s">
        <v>1123</v>
      </c>
    </row>
    <row r="96" spans="1:9" ht="16.5" customHeight="1" x14ac:dyDescent="0.2">
      <c r="A96" s="85">
        <v>42103</v>
      </c>
      <c r="B96" s="97" t="s">
        <v>1246</v>
      </c>
      <c r="C96" s="97" t="s">
        <v>135</v>
      </c>
      <c r="D96" s="99" t="s">
        <v>14</v>
      </c>
      <c r="E96" s="87">
        <v>50000</v>
      </c>
      <c r="F96" s="88" t="s">
        <v>15</v>
      </c>
      <c r="G96" s="89" t="s">
        <v>1052</v>
      </c>
      <c r="H96" s="89" t="s">
        <v>1074</v>
      </c>
      <c r="I96" s="91" t="s">
        <v>1123</v>
      </c>
    </row>
    <row r="97" spans="1:9" ht="16.5" customHeight="1" x14ac:dyDescent="0.2">
      <c r="A97" s="85">
        <v>42103</v>
      </c>
      <c r="B97" s="97" t="s">
        <v>1274</v>
      </c>
      <c r="C97" s="136" t="s">
        <v>94</v>
      </c>
      <c r="D97" s="95" t="s">
        <v>8</v>
      </c>
      <c r="E97" s="87">
        <v>600</v>
      </c>
      <c r="F97" s="88" t="s">
        <v>39</v>
      </c>
      <c r="G97" s="89" t="s">
        <v>1052</v>
      </c>
      <c r="H97" s="89" t="s">
        <v>1070</v>
      </c>
      <c r="I97" s="91" t="s">
        <v>1123</v>
      </c>
    </row>
    <row r="98" spans="1:9" ht="16.5" customHeight="1" x14ac:dyDescent="0.2">
      <c r="A98" s="85">
        <v>42103</v>
      </c>
      <c r="B98" s="97" t="s">
        <v>1275</v>
      </c>
      <c r="C98" s="136" t="s">
        <v>94</v>
      </c>
      <c r="D98" s="95" t="s">
        <v>8</v>
      </c>
      <c r="E98" s="87">
        <v>1000</v>
      </c>
      <c r="F98" s="88" t="s">
        <v>39</v>
      </c>
      <c r="G98" s="89" t="s">
        <v>1052</v>
      </c>
      <c r="H98" s="89" t="s">
        <v>1070</v>
      </c>
      <c r="I98" s="91" t="s">
        <v>1123</v>
      </c>
    </row>
    <row r="99" spans="1:9" ht="16.5" customHeight="1" x14ac:dyDescent="0.2">
      <c r="A99" s="85">
        <v>42103</v>
      </c>
      <c r="B99" s="97" t="s">
        <v>1276</v>
      </c>
      <c r="C99" s="136" t="s">
        <v>94</v>
      </c>
      <c r="D99" s="95" t="s">
        <v>8</v>
      </c>
      <c r="E99" s="87">
        <v>200</v>
      </c>
      <c r="F99" s="88" t="s">
        <v>39</v>
      </c>
      <c r="G99" s="89" t="s">
        <v>1052</v>
      </c>
      <c r="H99" s="89" t="s">
        <v>1070</v>
      </c>
      <c r="I99" s="91" t="s">
        <v>1123</v>
      </c>
    </row>
    <row r="100" spans="1:9" ht="16.5" customHeight="1" x14ac:dyDescent="0.2">
      <c r="A100" s="85">
        <v>42103</v>
      </c>
      <c r="B100" s="97" t="s">
        <v>1277</v>
      </c>
      <c r="C100" s="136" t="s">
        <v>94</v>
      </c>
      <c r="D100" s="95" t="s">
        <v>8</v>
      </c>
      <c r="E100" s="87">
        <v>400</v>
      </c>
      <c r="F100" s="88" t="s">
        <v>39</v>
      </c>
      <c r="G100" s="89" t="s">
        <v>1052</v>
      </c>
      <c r="H100" s="89" t="s">
        <v>1070</v>
      </c>
      <c r="I100" s="91" t="s">
        <v>1123</v>
      </c>
    </row>
    <row r="101" spans="1:9" ht="16.5" customHeight="1" x14ac:dyDescent="0.2">
      <c r="A101" s="85">
        <v>42103</v>
      </c>
      <c r="B101" s="97" t="s">
        <v>1278</v>
      </c>
      <c r="C101" s="136" t="s">
        <v>215</v>
      </c>
      <c r="D101" s="95" t="s">
        <v>8</v>
      </c>
      <c r="E101" s="87">
        <v>1100</v>
      </c>
      <c r="F101" s="88" t="s">
        <v>39</v>
      </c>
      <c r="G101" s="89" t="s">
        <v>1052</v>
      </c>
      <c r="H101" s="89" t="s">
        <v>1070</v>
      </c>
      <c r="I101" s="91" t="s">
        <v>1123</v>
      </c>
    </row>
    <row r="102" spans="1:9" ht="16.5" customHeight="1" x14ac:dyDescent="0.2">
      <c r="A102" s="85">
        <v>42103</v>
      </c>
      <c r="B102" s="97" t="s">
        <v>1279</v>
      </c>
      <c r="C102" s="136" t="s">
        <v>94</v>
      </c>
      <c r="D102" s="95" t="s">
        <v>8</v>
      </c>
      <c r="E102" s="87">
        <v>300</v>
      </c>
      <c r="F102" s="88" t="s">
        <v>39</v>
      </c>
      <c r="G102" s="89" t="s">
        <v>1052</v>
      </c>
      <c r="H102" s="89" t="s">
        <v>1070</v>
      </c>
      <c r="I102" s="91" t="s">
        <v>1123</v>
      </c>
    </row>
    <row r="103" spans="1:9" ht="16.5" customHeight="1" x14ac:dyDescent="0.2">
      <c r="A103" s="85">
        <v>42103</v>
      </c>
      <c r="B103" s="97" t="s">
        <v>1280</v>
      </c>
      <c r="C103" s="136" t="s">
        <v>94</v>
      </c>
      <c r="D103" s="95" t="s">
        <v>8</v>
      </c>
      <c r="E103" s="87">
        <v>300</v>
      </c>
      <c r="F103" s="88" t="s">
        <v>39</v>
      </c>
      <c r="G103" s="89" t="s">
        <v>1052</v>
      </c>
      <c r="H103" s="89" t="s">
        <v>1070</v>
      </c>
      <c r="I103" s="91" t="s">
        <v>1123</v>
      </c>
    </row>
    <row r="104" spans="1:9" ht="16.5" customHeight="1" x14ac:dyDescent="0.2">
      <c r="A104" s="85">
        <v>42103</v>
      </c>
      <c r="B104" s="97" t="s">
        <v>1281</v>
      </c>
      <c r="C104" s="136" t="s">
        <v>94</v>
      </c>
      <c r="D104" s="95" t="s">
        <v>8</v>
      </c>
      <c r="E104" s="87">
        <v>300</v>
      </c>
      <c r="F104" s="88" t="s">
        <v>39</v>
      </c>
      <c r="G104" s="89" t="s">
        <v>1052</v>
      </c>
      <c r="H104" s="89" t="s">
        <v>1070</v>
      </c>
      <c r="I104" s="91" t="s">
        <v>1123</v>
      </c>
    </row>
    <row r="105" spans="1:9" ht="16.5" customHeight="1" x14ac:dyDescent="0.2">
      <c r="A105" s="85">
        <v>42103</v>
      </c>
      <c r="B105" s="97" t="s">
        <v>1282</v>
      </c>
      <c r="C105" s="136" t="s">
        <v>94</v>
      </c>
      <c r="D105" s="95" t="s">
        <v>8</v>
      </c>
      <c r="E105" s="87">
        <v>300</v>
      </c>
      <c r="F105" s="88" t="s">
        <v>39</v>
      </c>
      <c r="G105" s="89" t="s">
        <v>1052</v>
      </c>
      <c r="H105" s="89" t="s">
        <v>1070</v>
      </c>
      <c r="I105" s="91" t="s">
        <v>1123</v>
      </c>
    </row>
    <row r="106" spans="1:9" ht="16.5" customHeight="1" x14ac:dyDescent="0.2">
      <c r="A106" s="85">
        <v>42103</v>
      </c>
      <c r="B106" s="97" t="s">
        <v>1278</v>
      </c>
      <c r="C106" s="136" t="s">
        <v>215</v>
      </c>
      <c r="D106" s="95" t="s">
        <v>8</v>
      </c>
      <c r="E106" s="87">
        <v>1100</v>
      </c>
      <c r="F106" s="88" t="s">
        <v>39</v>
      </c>
      <c r="G106" s="89" t="s">
        <v>1052</v>
      </c>
      <c r="H106" s="89" t="s">
        <v>1070</v>
      </c>
      <c r="I106" s="91" t="s">
        <v>1123</v>
      </c>
    </row>
    <row r="107" spans="1:9" ht="16.5" customHeight="1" x14ac:dyDescent="0.2">
      <c r="A107" s="85">
        <v>42103</v>
      </c>
      <c r="B107" s="97" t="s">
        <v>1283</v>
      </c>
      <c r="C107" s="136" t="s">
        <v>249</v>
      </c>
      <c r="D107" s="95" t="s">
        <v>8</v>
      </c>
      <c r="E107" s="87">
        <v>3000</v>
      </c>
      <c r="F107" s="88" t="s">
        <v>39</v>
      </c>
      <c r="G107" s="89" t="s">
        <v>1052</v>
      </c>
      <c r="H107" s="89" t="s">
        <v>1070</v>
      </c>
      <c r="I107" s="91" t="s">
        <v>1123</v>
      </c>
    </row>
    <row r="108" spans="1:9" ht="16.5" customHeight="1" x14ac:dyDescent="0.2">
      <c r="A108" s="85">
        <v>42103</v>
      </c>
      <c r="B108" s="97" t="s">
        <v>1415</v>
      </c>
      <c r="C108" s="136" t="s">
        <v>249</v>
      </c>
      <c r="D108" s="95" t="s">
        <v>8</v>
      </c>
      <c r="E108" s="87">
        <v>5000</v>
      </c>
      <c r="F108" s="88" t="s">
        <v>39</v>
      </c>
      <c r="G108" s="89" t="s">
        <v>1052</v>
      </c>
      <c r="H108" s="89" t="s">
        <v>1070</v>
      </c>
      <c r="I108" s="91" t="s">
        <v>1123</v>
      </c>
    </row>
    <row r="109" spans="1:9" ht="16.5" customHeight="1" x14ac:dyDescent="0.2">
      <c r="A109" s="85">
        <v>42103</v>
      </c>
      <c r="B109" s="97" t="s">
        <v>1374</v>
      </c>
      <c r="C109" s="136" t="s">
        <v>94</v>
      </c>
      <c r="D109" s="95" t="s">
        <v>8</v>
      </c>
      <c r="E109" s="87">
        <v>3400</v>
      </c>
      <c r="F109" s="88" t="s">
        <v>12</v>
      </c>
      <c r="G109" s="89" t="s">
        <v>1052</v>
      </c>
      <c r="H109" s="89" t="s">
        <v>1068</v>
      </c>
      <c r="I109" s="91" t="s">
        <v>1123</v>
      </c>
    </row>
    <row r="110" spans="1:9" ht="16.5" customHeight="1" x14ac:dyDescent="0.2">
      <c r="A110" s="85">
        <v>42103</v>
      </c>
      <c r="B110" s="97" t="s">
        <v>1375</v>
      </c>
      <c r="C110" s="136" t="s">
        <v>249</v>
      </c>
      <c r="D110" s="95" t="s">
        <v>8</v>
      </c>
      <c r="E110" s="87">
        <v>3000</v>
      </c>
      <c r="F110" s="88" t="s">
        <v>12</v>
      </c>
      <c r="G110" s="89" t="s">
        <v>1052</v>
      </c>
      <c r="H110" s="89" t="s">
        <v>1068</v>
      </c>
      <c r="I110" s="91" t="s">
        <v>1123</v>
      </c>
    </row>
    <row r="111" spans="1:9" ht="16.5" customHeight="1" x14ac:dyDescent="0.2">
      <c r="A111" s="85">
        <v>42103</v>
      </c>
      <c r="B111" s="97" t="s">
        <v>1418</v>
      </c>
      <c r="C111" s="136" t="s">
        <v>249</v>
      </c>
      <c r="D111" s="95" t="s">
        <v>8</v>
      </c>
      <c r="E111" s="87">
        <v>5000</v>
      </c>
      <c r="F111" s="88" t="s">
        <v>12</v>
      </c>
      <c r="G111" s="89" t="s">
        <v>1052</v>
      </c>
      <c r="H111" s="89" t="s">
        <v>1068</v>
      </c>
      <c r="I111" s="91" t="s">
        <v>1123</v>
      </c>
    </row>
    <row r="112" spans="1:9" ht="16.5" customHeight="1" x14ac:dyDescent="0.2">
      <c r="A112" s="85">
        <v>42103</v>
      </c>
      <c r="B112" s="97" t="s">
        <v>1376</v>
      </c>
      <c r="C112" s="136" t="s">
        <v>215</v>
      </c>
      <c r="D112" s="95" t="s">
        <v>8</v>
      </c>
      <c r="E112" s="87">
        <v>4800</v>
      </c>
      <c r="F112" s="88" t="s">
        <v>12</v>
      </c>
      <c r="G112" s="89" t="s">
        <v>1052</v>
      </c>
      <c r="H112" s="89" t="s">
        <v>1068</v>
      </c>
      <c r="I112" s="91" t="s">
        <v>1123</v>
      </c>
    </row>
    <row r="113" spans="1:9" ht="16.5" customHeight="1" x14ac:dyDescent="0.2">
      <c r="A113" s="85">
        <v>42104</v>
      </c>
      <c r="B113" s="97" t="s">
        <v>1284</v>
      </c>
      <c r="C113" s="136" t="s">
        <v>94</v>
      </c>
      <c r="D113" s="95" t="s">
        <v>8</v>
      </c>
      <c r="E113" s="87">
        <v>200</v>
      </c>
      <c r="F113" s="88" t="s">
        <v>39</v>
      </c>
      <c r="G113" s="89" t="s">
        <v>1052</v>
      </c>
      <c r="H113" s="89" t="s">
        <v>1070</v>
      </c>
      <c r="I113" s="91" t="s">
        <v>1123</v>
      </c>
    </row>
    <row r="114" spans="1:9" ht="16.5" customHeight="1" x14ac:dyDescent="0.2">
      <c r="A114" s="85">
        <v>42104</v>
      </c>
      <c r="B114" s="97" t="s">
        <v>1285</v>
      </c>
      <c r="C114" s="136" t="s">
        <v>94</v>
      </c>
      <c r="D114" s="95" t="s">
        <v>8</v>
      </c>
      <c r="E114" s="87">
        <v>800</v>
      </c>
      <c r="F114" s="88" t="s">
        <v>39</v>
      </c>
      <c r="G114" s="89" t="s">
        <v>1052</v>
      </c>
      <c r="H114" s="89" t="s">
        <v>1070</v>
      </c>
      <c r="I114" s="91" t="s">
        <v>1123</v>
      </c>
    </row>
    <row r="115" spans="1:9" ht="16.5" customHeight="1" x14ac:dyDescent="0.2">
      <c r="A115" s="85">
        <v>42104</v>
      </c>
      <c r="B115" s="97" t="s">
        <v>1286</v>
      </c>
      <c r="C115" s="136" t="s">
        <v>94</v>
      </c>
      <c r="D115" s="95" t="s">
        <v>8</v>
      </c>
      <c r="E115" s="87">
        <v>200</v>
      </c>
      <c r="F115" s="88" t="s">
        <v>39</v>
      </c>
      <c r="G115" s="89" t="s">
        <v>1052</v>
      </c>
      <c r="H115" s="89" t="s">
        <v>1070</v>
      </c>
      <c r="I115" s="91" t="s">
        <v>1123</v>
      </c>
    </row>
    <row r="116" spans="1:9" ht="16.5" customHeight="1" x14ac:dyDescent="0.2">
      <c r="A116" s="85">
        <v>42104</v>
      </c>
      <c r="B116" s="97" t="s">
        <v>1287</v>
      </c>
      <c r="C116" s="136" t="s">
        <v>94</v>
      </c>
      <c r="D116" s="95" t="s">
        <v>8</v>
      </c>
      <c r="E116" s="87">
        <v>200</v>
      </c>
      <c r="F116" s="88" t="s">
        <v>39</v>
      </c>
      <c r="G116" s="89" t="s">
        <v>1052</v>
      </c>
      <c r="H116" s="89" t="s">
        <v>1070</v>
      </c>
      <c r="I116" s="91" t="s">
        <v>1123</v>
      </c>
    </row>
    <row r="117" spans="1:9" ht="16.5" customHeight="1" x14ac:dyDescent="0.2">
      <c r="A117" s="85">
        <v>42104</v>
      </c>
      <c r="B117" s="97" t="s">
        <v>1278</v>
      </c>
      <c r="C117" s="136" t="s">
        <v>215</v>
      </c>
      <c r="D117" s="95" t="s">
        <v>8</v>
      </c>
      <c r="E117" s="87">
        <v>1400</v>
      </c>
      <c r="F117" s="88" t="s">
        <v>39</v>
      </c>
      <c r="G117" s="89" t="s">
        <v>1052</v>
      </c>
      <c r="H117" s="89" t="s">
        <v>1070</v>
      </c>
      <c r="I117" s="91" t="s">
        <v>1123</v>
      </c>
    </row>
    <row r="118" spans="1:9" ht="16.5" customHeight="1" x14ac:dyDescent="0.2">
      <c r="A118" s="85">
        <v>42104</v>
      </c>
      <c r="B118" s="97" t="s">
        <v>1288</v>
      </c>
      <c r="C118" s="136" t="s">
        <v>94</v>
      </c>
      <c r="D118" s="95" t="s">
        <v>8</v>
      </c>
      <c r="E118" s="87">
        <v>200</v>
      </c>
      <c r="F118" s="88" t="s">
        <v>39</v>
      </c>
      <c r="G118" s="89" t="s">
        <v>1052</v>
      </c>
      <c r="H118" s="89" t="s">
        <v>1070</v>
      </c>
      <c r="I118" s="91" t="s">
        <v>1123</v>
      </c>
    </row>
    <row r="119" spans="1:9" ht="16.5" customHeight="1" x14ac:dyDescent="0.2">
      <c r="A119" s="85">
        <v>42104</v>
      </c>
      <c r="B119" s="97" t="s">
        <v>1289</v>
      </c>
      <c r="C119" s="136" t="s">
        <v>94</v>
      </c>
      <c r="D119" s="95" t="s">
        <v>8</v>
      </c>
      <c r="E119" s="87">
        <v>200</v>
      </c>
      <c r="F119" s="88" t="s">
        <v>39</v>
      </c>
      <c r="G119" s="89" t="s">
        <v>1052</v>
      </c>
      <c r="H119" s="89" t="s">
        <v>1070</v>
      </c>
      <c r="I119" s="91" t="s">
        <v>1123</v>
      </c>
    </row>
    <row r="120" spans="1:9" ht="16.5" customHeight="1" x14ac:dyDescent="0.2">
      <c r="A120" s="85">
        <v>42104</v>
      </c>
      <c r="B120" s="97" t="s">
        <v>1278</v>
      </c>
      <c r="C120" s="136" t="s">
        <v>215</v>
      </c>
      <c r="D120" s="95" t="s">
        <v>8</v>
      </c>
      <c r="E120" s="87">
        <v>1100</v>
      </c>
      <c r="F120" s="88" t="s">
        <v>39</v>
      </c>
      <c r="G120" s="89" t="s">
        <v>1052</v>
      </c>
      <c r="H120" s="89" t="s">
        <v>1070</v>
      </c>
      <c r="I120" s="91" t="s">
        <v>1123</v>
      </c>
    </row>
    <row r="121" spans="1:9" ht="16.5" customHeight="1" x14ac:dyDescent="0.2">
      <c r="A121" s="85">
        <v>42104</v>
      </c>
      <c r="B121" s="97" t="s">
        <v>1290</v>
      </c>
      <c r="C121" s="136" t="s">
        <v>94</v>
      </c>
      <c r="D121" s="95" t="s">
        <v>8</v>
      </c>
      <c r="E121" s="87">
        <v>800</v>
      </c>
      <c r="F121" s="88" t="s">
        <v>39</v>
      </c>
      <c r="G121" s="89" t="s">
        <v>1052</v>
      </c>
      <c r="H121" s="89" t="s">
        <v>1070</v>
      </c>
      <c r="I121" s="91" t="s">
        <v>1123</v>
      </c>
    </row>
    <row r="122" spans="1:9" ht="16.5" customHeight="1" x14ac:dyDescent="0.2">
      <c r="A122" s="85">
        <v>42104</v>
      </c>
      <c r="B122" s="97" t="s">
        <v>1291</v>
      </c>
      <c r="C122" s="136" t="s">
        <v>94</v>
      </c>
      <c r="D122" s="95" t="s">
        <v>8</v>
      </c>
      <c r="E122" s="87">
        <v>200</v>
      </c>
      <c r="F122" s="88" t="s">
        <v>39</v>
      </c>
      <c r="G122" s="89" t="s">
        <v>1052</v>
      </c>
      <c r="H122" s="89" t="s">
        <v>1070</v>
      </c>
      <c r="I122" s="91" t="s">
        <v>1123</v>
      </c>
    </row>
    <row r="123" spans="1:9" ht="16.5" customHeight="1" x14ac:dyDescent="0.2">
      <c r="A123" s="85">
        <v>42104</v>
      </c>
      <c r="B123" s="97" t="s">
        <v>1283</v>
      </c>
      <c r="C123" s="136" t="s">
        <v>249</v>
      </c>
      <c r="D123" s="95" t="s">
        <v>8</v>
      </c>
      <c r="E123" s="87">
        <v>3000</v>
      </c>
      <c r="F123" s="88" t="s">
        <v>39</v>
      </c>
      <c r="G123" s="89" t="s">
        <v>1052</v>
      </c>
      <c r="H123" s="89" t="s">
        <v>1070</v>
      </c>
      <c r="I123" s="91" t="s">
        <v>1123</v>
      </c>
    </row>
    <row r="124" spans="1:9" ht="16.5" customHeight="1" x14ac:dyDescent="0.2">
      <c r="A124" s="85">
        <v>42104</v>
      </c>
      <c r="B124" s="97" t="s">
        <v>1415</v>
      </c>
      <c r="C124" s="136" t="s">
        <v>249</v>
      </c>
      <c r="D124" s="95" t="s">
        <v>8</v>
      </c>
      <c r="E124" s="87">
        <v>5000</v>
      </c>
      <c r="F124" s="88" t="s">
        <v>39</v>
      </c>
      <c r="G124" s="89" t="s">
        <v>1052</v>
      </c>
      <c r="H124" s="89" t="s">
        <v>1070</v>
      </c>
      <c r="I124" s="91" t="s">
        <v>1123</v>
      </c>
    </row>
    <row r="125" spans="1:9" ht="16.5" customHeight="1" x14ac:dyDescent="0.2">
      <c r="A125" s="85">
        <v>42104</v>
      </c>
      <c r="B125" s="97" t="s">
        <v>1374</v>
      </c>
      <c r="C125" s="136" t="s">
        <v>94</v>
      </c>
      <c r="D125" s="95" t="s">
        <v>8</v>
      </c>
      <c r="E125" s="87">
        <v>1000</v>
      </c>
      <c r="F125" s="88" t="s">
        <v>12</v>
      </c>
      <c r="G125" s="89" t="s">
        <v>1052</v>
      </c>
      <c r="H125" s="89" t="s">
        <v>1068</v>
      </c>
      <c r="I125" s="91" t="s">
        <v>1123</v>
      </c>
    </row>
    <row r="126" spans="1:9" ht="16.5" customHeight="1" x14ac:dyDescent="0.2">
      <c r="A126" s="85">
        <v>42104</v>
      </c>
      <c r="B126" s="97" t="s">
        <v>1375</v>
      </c>
      <c r="C126" s="136" t="s">
        <v>249</v>
      </c>
      <c r="D126" s="95" t="s">
        <v>8</v>
      </c>
      <c r="E126" s="87">
        <v>3000</v>
      </c>
      <c r="F126" s="88" t="s">
        <v>12</v>
      </c>
      <c r="G126" s="89" t="s">
        <v>1052</v>
      </c>
      <c r="H126" s="89" t="s">
        <v>1068</v>
      </c>
      <c r="I126" s="91" t="s">
        <v>1123</v>
      </c>
    </row>
    <row r="127" spans="1:9" ht="16.5" customHeight="1" x14ac:dyDescent="0.2">
      <c r="A127" s="85">
        <v>42104</v>
      </c>
      <c r="B127" s="97" t="s">
        <v>1377</v>
      </c>
      <c r="C127" s="136" t="s">
        <v>94</v>
      </c>
      <c r="D127" s="95" t="s">
        <v>8</v>
      </c>
      <c r="E127" s="87">
        <v>1200</v>
      </c>
      <c r="F127" s="88" t="s">
        <v>12</v>
      </c>
      <c r="G127" s="89" t="s">
        <v>1052</v>
      </c>
      <c r="H127" s="89" t="s">
        <v>1068</v>
      </c>
      <c r="I127" s="91" t="s">
        <v>1123</v>
      </c>
    </row>
    <row r="128" spans="1:9" ht="16.5" customHeight="1" x14ac:dyDescent="0.2">
      <c r="A128" s="85">
        <v>42104</v>
      </c>
      <c r="B128" s="97" t="s">
        <v>1378</v>
      </c>
      <c r="C128" s="136" t="s">
        <v>94</v>
      </c>
      <c r="D128" s="95" t="s">
        <v>8</v>
      </c>
      <c r="E128" s="87">
        <v>1200</v>
      </c>
      <c r="F128" s="88" t="s">
        <v>12</v>
      </c>
      <c r="G128" s="89" t="s">
        <v>1052</v>
      </c>
      <c r="H128" s="89" t="s">
        <v>1068</v>
      </c>
      <c r="I128" s="91" t="s">
        <v>1123</v>
      </c>
    </row>
    <row r="129" spans="1:9" ht="16.5" customHeight="1" x14ac:dyDescent="0.2">
      <c r="A129" s="85">
        <v>42104</v>
      </c>
      <c r="B129" s="97" t="s">
        <v>1376</v>
      </c>
      <c r="C129" s="136" t="s">
        <v>215</v>
      </c>
      <c r="D129" s="95" t="s">
        <v>8</v>
      </c>
      <c r="E129" s="87">
        <v>1800</v>
      </c>
      <c r="F129" s="88" t="s">
        <v>12</v>
      </c>
      <c r="G129" s="89" t="s">
        <v>1052</v>
      </c>
      <c r="H129" s="89" t="s">
        <v>1068</v>
      </c>
      <c r="I129" s="91" t="s">
        <v>1123</v>
      </c>
    </row>
    <row r="130" spans="1:9" ht="16.5" customHeight="1" x14ac:dyDescent="0.2">
      <c r="A130" s="85">
        <v>42104</v>
      </c>
      <c r="B130" s="97" t="s">
        <v>1418</v>
      </c>
      <c r="C130" s="136" t="s">
        <v>249</v>
      </c>
      <c r="D130" s="95" t="s">
        <v>8</v>
      </c>
      <c r="E130" s="87">
        <v>5000</v>
      </c>
      <c r="F130" s="88" t="s">
        <v>12</v>
      </c>
      <c r="G130" s="89" t="s">
        <v>1052</v>
      </c>
      <c r="H130" s="89" t="s">
        <v>1068</v>
      </c>
      <c r="I130" s="91" t="s">
        <v>1123</v>
      </c>
    </row>
    <row r="131" spans="1:9" ht="16.5" customHeight="1" x14ac:dyDescent="0.2">
      <c r="A131" s="85">
        <v>42104</v>
      </c>
      <c r="B131" s="43" t="s">
        <v>1433</v>
      </c>
      <c r="C131" s="89" t="s">
        <v>135</v>
      </c>
      <c r="D131" s="89" t="s">
        <v>9</v>
      </c>
      <c r="E131" s="87">
        <v>329063</v>
      </c>
      <c r="F131" s="88" t="s">
        <v>217</v>
      </c>
      <c r="G131" s="89" t="s">
        <v>1052</v>
      </c>
      <c r="H131" s="89" t="s">
        <v>546</v>
      </c>
      <c r="I131" s="91" t="s">
        <v>1123</v>
      </c>
    </row>
    <row r="132" spans="1:9" ht="16.5" customHeight="1" x14ac:dyDescent="0.2">
      <c r="A132" s="85">
        <v>42105</v>
      </c>
      <c r="B132" s="121" t="s">
        <v>1140</v>
      </c>
      <c r="C132" s="43" t="s">
        <v>94</v>
      </c>
      <c r="D132" s="99" t="s">
        <v>9</v>
      </c>
      <c r="E132" s="87">
        <v>750</v>
      </c>
      <c r="F132" s="88" t="s">
        <v>35</v>
      </c>
      <c r="G132" s="89" t="s">
        <v>1052</v>
      </c>
      <c r="H132" s="90" t="s">
        <v>1081</v>
      </c>
      <c r="I132" s="91" t="s">
        <v>1123</v>
      </c>
    </row>
    <row r="133" spans="1:9" ht="16.5" customHeight="1" x14ac:dyDescent="0.2">
      <c r="A133" s="85">
        <v>42105</v>
      </c>
      <c r="B133" s="121" t="s">
        <v>835</v>
      </c>
      <c r="C133" s="43" t="s">
        <v>94</v>
      </c>
      <c r="D133" s="99" t="s">
        <v>9</v>
      </c>
      <c r="E133" s="87">
        <v>600</v>
      </c>
      <c r="F133" s="88" t="s">
        <v>35</v>
      </c>
      <c r="G133" s="89" t="s">
        <v>1052</v>
      </c>
      <c r="H133" s="90" t="s">
        <v>1081</v>
      </c>
      <c r="I133" s="91" t="s">
        <v>1123</v>
      </c>
    </row>
    <row r="134" spans="1:9" ht="16.5" customHeight="1" x14ac:dyDescent="0.2">
      <c r="A134" s="85">
        <v>42105</v>
      </c>
      <c r="B134" s="121" t="s">
        <v>1141</v>
      </c>
      <c r="C134" s="89" t="s">
        <v>94</v>
      </c>
      <c r="D134" s="99" t="s">
        <v>9</v>
      </c>
      <c r="E134" s="87">
        <v>400</v>
      </c>
      <c r="F134" s="88" t="s">
        <v>35</v>
      </c>
      <c r="G134" s="89" t="s">
        <v>1052</v>
      </c>
      <c r="H134" s="90" t="s">
        <v>1081</v>
      </c>
      <c r="I134" s="91" t="s">
        <v>1123</v>
      </c>
    </row>
    <row r="135" spans="1:9" ht="16.5" customHeight="1" x14ac:dyDescent="0.2">
      <c r="A135" s="85">
        <v>42105</v>
      </c>
      <c r="B135" s="97" t="s">
        <v>1203</v>
      </c>
      <c r="C135" s="43" t="s">
        <v>94</v>
      </c>
      <c r="D135" s="99" t="s">
        <v>14</v>
      </c>
      <c r="E135" s="87">
        <v>800</v>
      </c>
      <c r="F135" s="88" t="s">
        <v>15</v>
      </c>
      <c r="G135" s="89" t="s">
        <v>1052</v>
      </c>
      <c r="H135" s="89" t="s">
        <v>1080</v>
      </c>
      <c r="I135" s="91" t="s">
        <v>1123</v>
      </c>
    </row>
    <row r="136" spans="1:9" ht="16.5" customHeight="1" x14ac:dyDescent="0.2">
      <c r="A136" s="85">
        <v>42105</v>
      </c>
      <c r="B136" s="97" t="s">
        <v>1204</v>
      </c>
      <c r="C136" s="43" t="s">
        <v>94</v>
      </c>
      <c r="D136" s="99" t="s">
        <v>14</v>
      </c>
      <c r="E136" s="87">
        <v>700</v>
      </c>
      <c r="F136" s="88" t="s">
        <v>15</v>
      </c>
      <c r="G136" s="89" t="s">
        <v>1052</v>
      </c>
      <c r="H136" s="89" t="s">
        <v>1080</v>
      </c>
      <c r="I136" s="91" t="s">
        <v>1123</v>
      </c>
    </row>
    <row r="137" spans="1:9" ht="16.5" customHeight="1" x14ac:dyDescent="0.2">
      <c r="A137" s="85">
        <v>42105</v>
      </c>
      <c r="B137" s="97" t="s">
        <v>1247</v>
      </c>
      <c r="C137" s="124" t="s">
        <v>135</v>
      </c>
      <c r="D137" s="99" t="s">
        <v>10</v>
      </c>
      <c r="E137" s="87">
        <v>30000</v>
      </c>
      <c r="F137" s="88" t="s">
        <v>36</v>
      </c>
      <c r="G137" s="89" t="s">
        <v>1052</v>
      </c>
      <c r="H137" s="89" t="s">
        <v>1082</v>
      </c>
      <c r="I137" s="91" t="s">
        <v>1123</v>
      </c>
    </row>
    <row r="138" spans="1:9" ht="16.5" customHeight="1" x14ac:dyDescent="0.2">
      <c r="A138" s="85">
        <v>42105</v>
      </c>
      <c r="B138" s="97" t="s">
        <v>1284</v>
      </c>
      <c r="C138" s="136" t="s">
        <v>94</v>
      </c>
      <c r="D138" s="95" t="s">
        <v>8</v>
      </c>
      <c r="E138" s="87">
        <v>200</v>
      </c>
      <c r="F138" s="88" t="s">
        <v>39</v>
      </c>
      <c r="G138" s="89" t="s">
        <v>1052</v>
      </c>
      <c r="H138" s="89" t="s">
        <v>1070</v>
      </c>
      <c r="I138" s="91" t="s">
        <v>1123</v>
      </c>
    </row>
    <row r="139" spans="1:9" ht="16.5" customHeight="1" x14ac:dyDescent="0.2">
      <c r="A139" s="85">
        <v>42105</v>
      </c>
      <c r="B139" s="97" t="s">
        <v>1285</v>
      </c>
      <c r="C139" s="136" t="s">
        <v>94</v>
      </c>
      <c r="D139" s="95" t="s">
        <v>8</v>
      </c>
      <c r="E139" s="87">
        <v>800</v>
      </c>
      <c r="F139" s="88" t="s">
        <v>39</v>
      </c>
      <c r="G139" s="89" t="s">
        <v>1052</v>
      </c>
      <c r="H139" s="89" t="s">
        <v>1070</v>
      </c>
      <c r="I139" s="91" t="s">
        <v>1123</v>
      </c>
    </row>
    <row r="140" spans="1:9" ht="16.5" customHeight="1" x14ac:dyDescent="0.2">
      <c r="A140" s="85">
        <v>42105</v>
      </c>
      <c r="B140" s="97" t="s">
        <v>1290</v>
      </c>
      <c r="C140" s="136" t="s">
        <v>94</v>
      </c>
      <c r="D140" s="95" t="s">
        <v>8</v>
      </c>
      <c r="E140" s="87">
        <v>800</v>
      </c>
      <c r="F140" s="88" t="s">
        <v>39</v>
      </c>
      <c r="G140" s="89" t="s">
        <v>1052</v>
      </c>
      <c r="H140" s="89" t="s">
        <v>1070</v>
      </c>
      <c r="I140" s="91" t="s">
        <v>1123</v>
      </c>
    </row>
    <row r="141" spans="1:9" ht="16.5" customHeight="1" x14ac:dyDescent="0.2">
      <c r="A141" s="85">
        <v>42105</v>
      </c>
      <c r="B141" s="97" t="s">
        <v>1278</v>
      </c>
      <c r="C141" s="136" t="s">
        <v>215</v>
      </c>
      <c r="D141" s="95" t="s">
        <v>8</v>
      </c>
      <c r="E141" s="87">
        <v>1400</v>
      </c>
      <c r="F141" s="88" t="s">
        <v>39</v>
      </c>
      <c r="G141" s="89" t="s">
        <v>1052</v>
      </c>
      <c r="H141" s="89" t="s">
        <v>1070</v>
      </c>
      <c r="I141" s="91" t="s">
        <v>1123</v>
      </c>
    </row>
    <row r="142" spans="1:9" ht="16.5" customHeight="1" x14ac:dyDescent="0.2">
      <c r="A142" s="85">
        <v>42105</v>
      </c>
      <c r="B142" s="97" t="s">
        <v>1276</v>
      </c>
      <c r="C142" s="136" t="s">
        <v>94</v>
      </c>
      <c r="D142" s="95" t="s">
        <v>8</v>
      </c>
      <c r="E142" s="87">
        <v>200</v>
      </c>
      <c r="F142" s="88" t="s">
        <v>39</v>
      </c>
      <c r="G142" s="89" t="s">
        <v>1052</v>
      </c>
      <c r="H142" s="89" t="s">
        <v>1070</v>
      </c>
      <c r="I142" s="91" t="s">
        <v>1123</v>
      </c>
    </row>
    <row r="143" spans="1:9" ht="16.5" customHeight="1" x14ac:dyDescent="0.2">
      <c r="A143" s="85">
        <v>42105</v>
      </c>
      <c r="B143" s="97" t="s">
        <v>1284</v>
      </c>
      <c r="C143" s="136" t="s">
        <v>94</v>
      </c>
      <c r="D143" s="95" t="s">
        <v>8</v>
      </c>
      <c r="E143" s="87">
        <v>200</v>
      </c>
      <c r="F143" s="88" t="s">
        <v>39</v>
      </c>
      <c r="G143" s="89" t="s">
        <v>1052</v>
      </c>
      <c r="H143" s="89" t="s">
        <v>1070</v>
      </c>
      <c r="I143" s="91" t="s">
        <v>1123</v>
      </c>
    </row>
    <row r="144" spans="1:9" ht="16.5" customHeight="1" x14ac:dyDescent="0.2">
      <c r="A144" s="85">
        <v>42105</v>
      </c>
      <c r="B144" s="97" t="s">
        <v>1292</v>
      </c>
      <c r="C144" s="136" t="s">
        <v>94</v>
      </c>
      <c r="D144" s="95" t="s">
        <v>8</v>
      </c>
      <c r="E144" s="87">
        <v>1000</v>
      </c>
      <c r="F144" s="88" t="s">
        <v>39</v>
      </c>
      <c r="G144" s="89" t="s">
        <v>1052</v>
      </c>
      <c r="H144" s="89" t="s">
        <v>1070</v>
      </c>
      <c r="I144" s="91" t="s">
        <v>1123</v>
      </c>
    </row>
    <row r="145" spans="1:9" ht="16.5" customHeight="1" x14ac:dyDescent="0.2">
      <c r="A145" s="85">
        <v>42105</v>
      </c>
      <c r="B145" s="97" t="s">
        <v>1293</v>
      </c>
      <c r="C145" s="136" t="s">
        <v>94</v>
      </c>
      <c r="D145" s="95" t="s">
        <v>8</v>
      </c>
      <c r="E145" s="87">
        <v>600</v>
      </c>
      <c r="F145" s="88" t="s">
        <v>39</v>
      </c>
      <c r="G145" s="89" t="s">
        <v>1052</v>
      </c>
      <c r="H145" s="89" t="s">
        <v>1070</v>
      </c>
      <c r="I145" s="91" t="s">
        <v>1123</v>
      </c>
    </row>
    <row r="146" spans="1:9" ht="16.5" customHeight="1" x14ac:dyDescent="0.2">
      <c r="A146" s="85">
        <v>42105</v>
      </c>
      <c r="B146" s="97" t="s">
        <v>1283</v>
      </c>
      <c r="C146" s="136" t="s">
        <v>249</v>
      </c>
      <c r="D146" s="95" t="s">
        <v>8</v>
      </c>
      <c r="E146" s="87">
        <v>3000</v>
      </c>
      <c r="F146" s="88" t="s">
        <v>39</v>
      </c>
      <c r="G146" s="89" t="s">
        <v>1052</v>
      </c>
      <c r="H146" s="89" t="s">
        <v>1070</v>
      </c>
      <c r="I146" s="91" t="s">
        <v>1123</v>
      </c>
    </row>
    <row r="147" spans="1:9" ht="16.5" customHeight="1" x14ac:dyDescent="0.2">
      <c r="A147" s="85">
        <v>42105</v>
      </c>
      <c r="B147" s="97" t="s">
        <v>1379</v>
      </c>
      <c r="C147" s="136" t="s">
        <v>94</v>
      </c>
      <c r="D147" s="95" t="s">
        <v>8</v>
      </c>
      <c r="E147" s="87">
        <v>200</v>
      </c>
      <c r="F147" s="88" t="s">
        <v>12</v>
      </c>
      <c r="G147" s="89" t="s">
        <v>1052</v>
      </c>
      <c r="H147" s="89" t="s">
        <v>1068</v>
      </c>
      <c r="I147" s="91" t="s">
        <v>1123</v>
      </c>
    </row>
    <row r="148" spans="1:9" ht="16.5" customHeight="1" x14ac:dyDescent="0.2">
      <c r="A148" s="85">
        <v>42105</v>
      </c>
      <c r="B148" s="97" t="s">
        <v>1380</v>
      </c>
      <c r="C148" s="125" t="s">
        <v>94</v>
      </c>
      <c r="D148" s="126" t="s">
        <v>8</v>
      </c>
      <c r="E148" s="87">
        <v>5000</v>
      </c>
      <c r="F148" s="88" t="s">
        <v>12</v>
      </c>
      <c r="G148" s="89" t="s">
        <v>1052</v>
      </c>
      <c r="H148" s="89" t="s">
        <v>1068</v>
      </c>
      <c r="I148" s="91" t="s">
        <v>1123</v>
      </c>
    </row>
    <row r="149" spans="1:9" ht="16.5" customHeight="1" x14ac:dyDescent="0.2">
      <c r="A149" s="85">
        <v>42105</v>
      </c>
      <c r="B149" s="97" t="s">
        <v>1381</v>
      </c>
      <c r="C149" s="125" t="s">
        <v>94</v>
      </c>
      <c r="D149" s="126" t="s">
        <v>8</v>
      </c>
      <c r="E149" s="87">
        <v>600</v>
      </c>
      <c r="F149" s="88" t="s">
        <v>12</v>
      </c>
      <c r="G149" s="89" t="s">
        <v>1052</v>
      </c>
      <c r="H149" s="89" t="s">
        <v>1068</v>
      </c>
      <c r="I149" s="91" t="s">
        <v>1123</v>
      </c>
    </row>
    <row r="150" spans="1:9" ht="16.5" customHeight="1" x14ac:dyDescent="0.2">
      <c r="A150" s="85">
        <v>42105</v>
      </c>
      <c r="B150" s="97" t="s">
        <v>1375</v>
      </c>
      <c r="C150" s="125" t="s">
        <v>249</v>
      </c>
      <c r="D150" s="126" t="s">
        <v>8</v>
      </c>
      <c r="E150" s="87">
        <v>3000</v>
      </c>
      <c r="F150" s="88" t="s">
        <v>12</v>
      </c>
      <c r="G150" s="89" t="s">
        <v>1052</v>
      </c>
      <c r="H150" s="89" t="s">
        <v>1068</v>
      </c>
      <c r="I150" s="91" t="s">
        <v>1123</v>
      </c>
    </row>
    <row r="151" spans="1:9" ht="16.5" customHeight="1" x14ac:dyDescent="0.2">
      <c r="A151" s="85">
        <v>42108</v>
      </c>
      <c r="B151" s="43" t="s">
        <v>1142</v>
      </c>
      <c r="C151" s="130" t="s">
        <v>113</v>
      </c>
      <c r="D151" s="142" t="s">
        <v>9</v>
      </c>
      <c r="E151" s="87">
        <v>1000</v>
      </c>
      <c r="F151" s="88" t="s">
        <v>35</v>
      </c>
      <c r="G151" s="89" t="s">
        <v>1052</v>
      </c>
      <c r="H151" s="90" t="s">
        <v>1085</v>
      </c>
      <c r="I151" s="91" t="s">
        <v>1123</v>
      </c>
    </row>
    <row r="152" spans="1:9" ht="16.5" customHeight="1" x14ac:dyDescent="0.2">
      <c r="A152" s="85">
        <v>42108</v>
      </c>
      <c r="B152" s="43" t="s">
        <v>1177</v>
      </c>
      <c r="C152" s="130" t="s">
        <v>94</v>
      </c>
      <c r="D152" s="142" t="s">
        <v>9</v>
      </c>
      <c r="E152" s="87">
        <v>700</v>
      </c>
      <c r="F152" s="88" t="s">
        <v>35</v>
      </c>
      <c r="G152" s="89" t="s">
        <v>1052</v>
      </c>
      <c r="H152" s="90" t="s">
        <v>1086</v>
      </c>
      <c r="I152" s="91" t="s">
        <v>1123</v>
      </c>
    </row>
    <row r="153" spans="1:9" ht="16.5" customHeight="1" x14ac:dyDescent="0.2">
      <c r="A153" s="85">
        <v>42108</v>
      </c>
      <c r="B153" s="43" t="s">
        <v>1143</v>
      </c>
      <c r="C153" s="130" t="s">
        <v>94</v>
      </c>
      <c r="D153" s="142" t="s">
        <v>9</v>
      </c>
      <c r="E153" s="87">
        <v>400</v>
      </c>
      <c r="F153" s="88" t="s">
        <v>35</v>
      </c>
      <c r="G153" s="89" t="s">
        <v>1052</v>
      </c>
      <c r="H153" s="90" t="s">
        <v>1086</v>
      </c>
      <c r="I153" s="91" t="s">
        <v>1123</v>
      </c>
    </row>
    <row r="154" spans="1:9" ht="16.5" customHeight="1" x14ac:dyDescent="0.2">
      <c r="A154" s="85">
        <v>42108</v>
      </c>
      <c r="B154" s="121" t="s">
        <v>1144</v>
      </c>
      <c r="C154" s="137" t="s">
        <v>94</v>
      </c>
      <c r="D154" s="142" t="s">
        <v>9</v>
      </c>
      <c r="E154" s="87">
        <v>1600</v>
      </c>
      <c r="F154" s="88" t="s">
        <v>35</v>
      </c>
      <c r="G154" s="89" t="s">
        <v>1052</v>
      </c>
      <c r="H154" s="90" t="s">
        <v>1087</v>
      </c>
      <c r="I154" s="91" t="s">
        <v>1123</v>
      </c>
    </row>
    <row r="155" spans="1:9" ht="16.5" customHeight="1" x14ac:dyDescent="0.2">
      <c r="A155" s="85">
        <v>42108</v>
      </c>
      <c r="B155" s="121" t="s">
        <v>1145</v>
      </c>
      <c r="C155" s="137" t="s">
        <v>94</v>
      </c>
      <c r="D155" s="142" t="s">
        <v>9</v>
      </c>
      <c r="E155" s="87">
        <v>1000</v>
      </c>
      <c r="F155" s="88" t="s">
        <v>35</v>
      </c>
      <c r="G155" s="89" t="s">
        <v>1052</v>
      </c>
      <c r="H155" s="90" t="s">
        <v>1087</v>
      </c>
      <c r="I155" s="91" t="s">
        <v>1123</v>
      </c>
    </row>
    <row r="156" spans="1:9" ht="16.5" customHeight="1" x14ac:dyDescent="0.2">
      <c r="A156" s="85">
        <v>42108</v>
      </c>
      <c r="B156" s="99" t="s">
        <v>1146</v>
      </c>
      <c r="C156" s="137" t="s">
        <v>94</v>
      </c>
      <c r="D156" s="142" t="s">
        <v>9</v>
      </c>
      <c r="E156" s="87">
        <v>700</v>
      </c>
      <c r="F156" s="88" t="s">
        <v>35</v>
      </c>
      <c r="G156" s="89" t="s">
        <v>1052</v>
      </c>
      <c r="H156" s="90" t="s">
        <v>1087</v>
      </c>
      <c r="I156" s="91" t="s">
        <v>1123</v>
      </c>
    </row>
    <row r="157" spans="1:9" ht="16.5" customHeight="1" x14ac:dyDescent="0.2">
      <c r="A157" s="85">
        <v>42108</v>
      </c>
      <c r="B157" s="43" t="s">
        <v>775</v>
      </c>
      <c r="C157" s="130" t="s">
        <v>103</v>
      </c>
      <c r="D157" s="142" t="s">
        <v>9</v>
      </c>
      <c r="E157" s="87">
        <v>100000</v>
      </c>
      <c r="F157" s="88" t="s">
        <v>35</v>
      </c>
      <c r="G157" s="89" t="s">
        <v>1052</v>
      </c>
      <c r="H157" s="90" t="s">
        <v>1088</v>
      </c>
      <c r="I157" s="91" t="s">
        <v>1123</v>
      </c>
    </row>
    <row r="158" spans="1:9" ht="16.5" customHeight="1" x14ac:dyDescent="0.2">
      <c r="A158" s="85">
        <v>42108</v>
      </c>
      <c r="B158" s="43" t="s">
        <v>1147</v>
      </c>
      <c r="C158" s="130" t="s">
        <v>94</v>
      </c>
      <c r="D158" s="142" t="s">
        <v>9</v>
      </c>
      <c r="E158" s="87">
        <v>700</v>
      </c>
      <c r="F158" s="88" t="s">
        <v>35</v>
      </c>
      <c r="G158" s="89" t="s">
        <v>1052</v>
      </c>
      <c r="H158" s="90" t="s">
        <v>1088</v>
      </c>
      <c r="I158" s="91" t="s">
        <v>1123</v>
      </c>
    </row>
    <row r="159" spans="1:9" ht="16.5" customHeight="1" x14ac:dyDescent="0.2">
      <c r="A159" s="85">
        <v>42108</v>
      </c>
      <c r="B159" s="43" t="s">
        <v>1149</v>
      </c>
      <c r="C159" s="130" t="s">
        <v>94</v>
      </c>
      <c r="D159" s="142" t="s">
        <v>9</v>
      </c>
      <c r="E159" s="87">
        <v>400</v>
      </c>
      <c r="F159" s="88" t="s">
        <v>35</v>
      </c>
      <c r="G159" s="89" t="s">
        <v>1052</v>
      </c>
      <c r="H159" s="90" t="s">
        <v>1088</v>
      </c>
      <c r="I159" s="91" t="s">
        <v>1123</v>
      </c>
    </row>
    <row r="160" spans="1:9" ht="16.5" customHeight="1" x14ac:dyDescent="0.2">
      <c r="A160" s="85">
        <v>42108</v>
      </c>
      <c r="B160" s="43" t="s">
        <v>1148</v>
      </c>
      <c r="C160" s="130" t="s">
        <v>94</v>
      </c>
      <c r="D160" s="142" t="s">
        <v>9</v>
      </c>
      <c r="E160" s="87">
        <v>800</v>
      </c>
      <c r="F160" s="88" t="s">
        <v>35</v>
      </c>
      <c r="G160" s="89" t="s">
        <v>1052</v>
      </c>
      <c r="H160" s="90" t="s">
        <v>1088</v>
      </c>
      <c r="I160" s="91" t="s">
        <v>1123</v>
      </c>
    </row>
    <row r="161" spans="1:9" ht="16.5" customHeight="1" x14ac:dyDescent="0.2">
      <c r="A161" s="85">
        <v>42108</v>
      </c>
      <c r="B161" s="43" t="s">
        <v>1150</v>
      </c>
      <c r="C161" s="130" t="s">
        <v>820</v>
      </c>
      <c r="D161" s="142" t="s">
        <v>9</v>
      </c>
      <c r="E161" s="87">
        <v>28000</v>
      </c>
      <c r="F161" s="88" t="s">
        <v>35</v>
      </c>
      <c r="G161" s="89" t="s">
        <v>1052</v>
      </c>
      <c r="H161" s="90" t="s">
        <v>1089</v>
      </c>
      <c r="I161" s="91" t="s">
        <v>1123</v>
      </c>
    </row>
    <row r="162" spans="1:9" ht="16.5" customHeight="1" x14ac:dyDescent="0.2">
      <c r="A162" s="85">
        <v>42108</v>
      </c>
      <c r="B162" s="43" t="s">
        <v>1180</v>
      </c>
      <c r="C162" s="130" t="s">
        <v>94</v>
      </c>
      <c r="D162" s="130" t="s">
        <v>11</v>
      </c>
      <c r="E162" s="87">
        <v>800</v>
      </c>
      <c r="F162" s="88" t="s">
        <v>38</v>
      </c>
      <c r="G162" s="89" t="s">
        <v>1052</v>
      </c>
      <c r="H162" s="89" t="s">
        <v>1083</v>
      </c>
      <c r="I162" s="91" t="s">
        <v>1123</v>
      </c>
    </row>
    <row r="163" spans="1:9" ht="16.5" customHeight="1" x14ac:dyDescent="0.2">
      <c r="A163" s="85">
        <v>42108</v>
      </c>
      <c r="B163" s="43" t="s">
        <v>1188</v>
      </c>
      <c r="C163" s="130" t="s">
        <v>94</v>
      </c>
      <c r="D163" s="130" t="s">
        <v>11</v>
      </c>
      <c r="E163" s="87">
        <v>600</v>
      </c>
      <c r="F163" s="88" t="s">
        <v>38</v>
      </c>
      <c r="G163" s="89" t="s">
        <v>1052</v>
      </c>
      <c r="H163" s="89" t="s">
        <v>1083</v>
      </c>
      <c r="I163" s="91" t="s">
        <v>1123</v>
      </c>
    </row>
    <row r="164" spans="1:9" ht="16.5" customHeight="1" x14ac:dyDescent="0.2">
      <c r="A164" s="85">
        <v>42108</v>
      </c>
      <c r="B164" s="43" t="s">
        <v>614</v>
      </c>
      <c r="C164" s="130" t="s">
        <v>204</v>
      </c>
      <c r="D164" s="130" t="s">
        <v>11</v>
      </c>
      <c r="E164" s="87">
        <v>4000</v>
      </c>
      <c r="F164" s="88" t="s">
        <v>38</v>
      </c>
      <c r="G164" s="89" t="s">
        <v>1052</v>
      </c>
      <c r="H164" s="89" t="s">
        <v>1083</v>
      </c>
      <c r="I164" s="91" t="s">
        <v>1123</v>
      </c>
    </row>
    <row r="165" spans="1:9" ht="16.5" customHeight="1" x14ac:dyDescent="0.2">
      <c r="A165" s="85">
        <v>42108</v>
      </c>
      <c r="B165" s="43" t="s">
        <v>648</v>
      </c>
      <c r="C165" s="130" t="s">
        <v>204</v>
      </c>
      <c r="D165" s="130" t="s">
        <v>11</v>
      </c>
      <c r="E165" s="87">
        <v>1000</v>
      </c>
      <c r="F165" s="88" t="s">
        <v>38</v>
      </c>
      <c r="G165" s="89" t="s">
        <v>1052</v>
      </c>
      <c r="H165" s="89" t="s">
        <v>1083</v>
      </c>
      <c r="I165" s="91" t="s">
        <v>1123</v>
      </c>
    </row>
    <row r="166" spans="1:9" ht="16.5" customHeight="1" x14ac:dyDescent="0.2">
      <c r="A166" s="85">
        <v>42109</v>
      </c>
      <c r="B166" s="97" t="s">
        <v>1294</v>
      </c>
      <c r="C166" s="125" t="s">
        <v>94</v>
      </c>
      <c r="D166" s="126" t="s">
        <v>8</v>
      </c>
      <c r="E166" s="87">
        <v>600</v>
      </c>
      <c r="F166" s="88" t="s">
        <v>39</v>
      </c>
      <c r="G166" s="89" t="s">
        <v>1052</v>
      </c>
      <c r="H166" s="89" t="s">
        <v>1090</v>
      </c>
      <c r="I166" s="91" t="s">
        <v>1123</v>
      </c>
    </row>
    <row r="167" spans="1:9" ht="16.5" customHeight="1" x14ac:dyDescent="0.2">
      <c r="A167" s="85">
        <v>42109</v>
      </c>
      <c r="B167" s="97" t="s">
        <v>1295</v>
      </c>
      <c r="C167" s="125" t="s">
        <v>94</v>
      </c>
      <c r="D167" s="126" t="s">
        <v>8</v>
      </c>
      <c r="E167" s="87">
        <v>2500</v>
      </c>
      <c r="F167" s="88" t="s">
        <v>39</v>
      </c>
      <c r="G167" s="89" t="s">
        <v>1052</v>
      </c>
      <c r="H167" s="89" t="s">
        <v>1090</v>
      </c>
      <c r="I167" s="91" t="s">
        <v>1123</v>
      </c>
    </row>
    <row r="168" spans="1:9" ht="16.5" customHeight="1" x14ac:dyDescent="0.2">
      <c r="A168" s="85">
        <v>42109</v>
      </c>
      <c r="B168" s="97" t="s">
        <v>1296</v>
      </c>
      <c r="C168" s="125" t="s">
        <v>94</v>
      </c>
      <c r="D168" s="126" t="s">
        <v>8</v>
      </c>
      <c r="E168" s="87">
        <v>500</v>
      </c>
      <c r="F168" s="88" t="s">
        <v>39</v>
      </c>
      <c r="G168" s="89" t="s">
        <v>1052</v>
      </c>
      <c r="H168" s="89" t="s">
        <v>1090</v>
      </c>
      <c r="I168" s="91" t="s">
        <v>1123</v>
      </c>
    </row>
    <row r="169" spans="1:9" ht="16.5" customHeight="1" x14ac:dyDescent="0.2">
      <c r="A169" s="85">
        <v>42109</v>
      </c>
      <c r="B169" s="97" t="s">
        <v>1297</v>
      </c>
      <c r="C169" s="125" t="s">
        <v>94</v>
      </c>
      <c r="D169" s="126" t="s">
        <v>8</v>
      </c>
      <c r="E169" s="87">
        <v>2500</v>
      </c>
      <c r="F169" s="88" t="s">
        <v>39</v>
      </c>
      <c r="G169" s="89" t="s">
        <v>1052</v>
      </c>
      <c r="H169" s="89" t="s">
        <v>1090</v>
      </c>
      <c r="I169" s="91" t="s">
        <v>1123</v>
      </c>
    </row>
    <row r="170" spans="1:9" ht="16.5" customHeight="1" x14ac:dyDescent="0.2">
      <c r="A170" s="85">
        <v>42109</v>
      </c>
      <c r="B170" s="97" t="s">
        <v>1298</v>
      </c>
      <c r="C170" s="125" t="s">
        <v>94</v>
      </c>
      <c r="D170" s="126" t="s">
        <v>8</v>
      </c>
      <c r="E170" s="87">
        <v>200</v>
      </c>
      <c r="F170" s="88" t="s">
        <v>39</v>
      </c>
      <c r="G170" s="89" t="s">
        <v>1052</v>
      </c>
      <c r="H170" s="89" t="s">
        <v>1090</v>
      </c>
      <c r="I170" s="91" t="s">
        <v>1123</v>
      </c>
    </row>
    <row r="171" spans="1:9" ht="16.5" customHeight="1" x14ac:dyDescent="0.2">
      <c r="A171" s="85">
        <v>42109</v>
      </c>
      <c r="B171" s="97" t="s">
        <v>1299</v>
      </c>
      <c r="C171" s="125" t="s">
        <v>94</v>
      </c>
      <c r="D171" s="126" t="s">
        <v>8</v>
      </c>
      <c r="E171" s="87">
        <v>400</v>
      </c>
      <c r="F171" s="88" t="s">
        <v>39</v>
      </c>
      <c r="G171" s="89" t="s">
        <v>1052</v>
      </c>
      <c r="H171" s="89" t="s">
        <v>1090</v>
      </c>
      <c r="I171" s="91" t="s">
        <v>1123</v>
      </c>
    </row>
    <row r="172" spans="1:9" ht="16.5" customHeight="1" x14ac:dyDescent="0.2">
      <c r="A172" s="85">
        <v>42109</v>
      </c>
      <c r="B172" s="97" t="s">
        <v>1300</v>
      </c>
      <c r="C172" s="125" t="s">
        <v>215</v>
      </c>
      <c r="D172" s="126" t="s">
        <v>8</v>
      </c>
      <c r="E172" s="87">
        <v>1100</v>
      </c>
      <c r="F172" s="88" t="s">
        <v>39</v>
      </c>
      <c r="G172" s="89" t="s">
        <v>1052</v>
      </c>
      <c r="H172" s="89" t="s">
        <v>1090</v>
      </c>
      <c r="I172" s="91" t="s">
        <v>1123</v>
      </c>
    </row>
    <row r="173" spans="1:9" ht="16.5" customHeight="1" x14ac:dyDescent="0.2">
      <c r="A173" s="85">
        <v>42109</v>
      </c>
      <c r="B173" s="97" t="s">
        <v>1301</v>
      </c>
      <c r="C173" s="125" t="s">
        <v>94</v>
      </c>
      <c r="D173" s="126" t="s">
        <v>8</v>
      </c>
      <c r="E173" s="87">
        <v>400</v>
      </c>
      <c r="F173" s="88" t="s">
        <v>39</v>
      </c>
      <c r="G173" s="89" t="s">
        <v>1052</v>
      </c>
      <c r="H173" s="89" t="s">
        <v>1090</v>
      </c>
      <c r="I173" s="91" t="s">
        <v>1123</v>
      </c>
    </row>
    <row r="174" spans="1:9" ht="16.5" customHeight="1" x14ac:dyDescent="0.2">
      <c r="A174" s="85">
        <v>42109</v>
      </c>
      <c r="B174" s="97" t="s">
        <v>1302</v>
      </c>
      <c r="C174" s="125" t="s">
        <v>249</v>
      </c>
      <c r="D174" s="126" t="s">
        <v>8</v>
      </c>
      <c r="E174" s="87">
        <v>3000</v>
      </c>
      <c r="F174" s="88" t="s">
        <v>39</v>
      </c>
      <c r="G174" s="89" t="s">
        <v>1052</v>
      </c>
      <c r="H174" s="89" t="s">
        <v>1090</v>
      </c>
      <c r="I174" s="91" t="s">
        <v>1123</v>
      </c>
    </row>
    <row r="175" spans="1:9" ht="16.5" customHeight="1" x14ac:dyDescent="0.2">
      <c r="A175" s="85">
        <v>42109</v>
      </c>
      <c r="B175" s="97" t="s">
        <v>1416</v>
      </c>
      <c r="C175" s="125" t="s">
        <v>249</v>
      </c>
      <c r="D175" s="126" t="s">
        <v>8</v>
      </c>
      <c r="E175" s="87">
        <v>5000</v>
      </c>
      <c r="F175" s="88" t="s">
        <v>39</v>
      </c>
      <c r="G175" s="89" t="s">
        <v>1052</v>
      </c>
      <c r="H175" s="89" t="s">
        <v>1090</v>
      </c>
      <c r="I175" s="91" t="s">
        <v>1123</v>
      </c>
    </row>
    <row r="176" spans="1:9" ht="16.5" customHeight="1" x14ac:dyDescent="0.2">
      <c r="A176" s="85">
        <v>42109</v>
      </c>
      <c r="B176" s="97" t="s">
        <v>1393</v>
      </c>
      <c r="C176" s="125" t="s">
        <v>94</v>
      </c>
      <c r="D176" s="126" t="s">
        <v>8</v>
      </c>
      <c r="E176" s="87">
        <v>1500</v>
      </c>
      <c r="F176" s="88" t="s">
        <v>12</v>
      </c>
      <c r="G176" s="89" t="s">
        <v>1052</v>
      </c>
      <c r="H176" s="89" t="s">
        <v>1091</v>
      </c>
      <c r="I176" s="91" t="s">
        <v>1123</v>
      </c>
    </row>
    <row r="177" spans="1:11" ht="16.5" customHeight="1" x14ac:dyDescent="0.2">
      <c r="A177" s="85">
        <v>42109</v>
      </c>
      <c r="B177" s="97" t="s">
        <v>1394</v>
      </c>
      <c r="C177" s="125" t="s">
        <v>94</v>
      </c>
      <c r="D177" s="126" t="s">
        <v>8</v>
      </c>
      <c r="E177" s="87">
        <v>300</v>
      </c>
      <c r="F177" s="88" t="s">
        <v>12</v>
      </c>
      <c r="G177" s="89" t="s">
        <v>1052</v>
      </c>
      <c r="H177" s="89" t="s">
        <v>1091</v>
      </c>
      <c r="I177" s="91" t="s">
        <v>1123</v>
      </c>
    </row>
    <row r="178" spans="1:11" ht="16.5" customHeight="1" x14ac:dyDescent="0.2">
      <c r="A178" s="85">
        <v>42109</v>
      </c>
      <c r="B178" s="97" t="s">
        <v>1395</v>
      </c>
      <c r="C178" s="125" t="s">
        <v>94</v>
      </c>
      <c r="D178" s="126" t="s">
        <v>8</v>
      </c>
      <c r="E178" s="87">
        <v>1500</v>
      </c>
      <c r="F178" s="88" t="s">
        <v>12</v>
      </c>
      <c r="G178" s="89" t="s">
        <v>1052</v>
      </c>
      <c r="H178" s="89" t="s">
        <v>1091</v>
      </c>
      <c r="I178" s="91" t="s">
        <v>1123</v>
      </c>
    </row>
    <row r="179" spans="1:11" ht="16.5" customHeight="1" x14ac:dyDescent="0.2">
      <c r="A179" s="85">
        <v>42109</v>
      </c>
      <c r="B179" s="97" t="s">
        <v>1396</v>
      </c>
      <c r="C179" s="125" t="s">
        <v>215</v>
      </c>
      <c r="D179" s="126" t="s">
        <v>8</v>
      </c>
      <c r="E179" s="87">
        <v>3000</v>
      </c>
      <c r="F179" s="88" t="s">
        <v>12</v>
      </c>
      <c r="G179" s="89" t="s">
        <v>1052</v>
      </c>
      <c r="H179" s="89" t="s">
        <v>1091</v>
      </c>
      <c r="I179" s="91" t="s">
        <v>1123</v>
      </c>
    </row>
    <row r="180" spans="1:11" ht="16.5" customHeight="1" x14ac:dyDescent="0.2">
      <c r="A180" s="85">
        <v>42110</v>
      </c>
      <c r="B180" s="97" t="s">
        <v>742</v>
      </c>
      <c r="C180" s="137" t="s">
        <v>94</v>
      </c>
      <c r="D180" s="142" t="s">
        <v>14</v>
      </c>
      <c r="E180" s="87">
        <v>500</v>
      </c>
      <c r="F180" s="88" t="s">
        <v>15</v>
      </c>
      <c r="G180" s="89" t="s">
        <v>1052</v>
      </c>
      <c r="H180" s="89" t="s">
        <v>1092</v>
      </c>
      <c r="I180" s="91" t="s">
        <v>1123</v>
      </c>
    </row>
    <row r="181" spans="1:11" ht="16.5" customHeight="1" x14ac:dyDescent="0.2">
      <c r="A181" s="85">
        <v>42110</v>
      </c>
      <c r="B181" s="97" t="s">
        <v>1205</v>
      </c>
      <c r="C181" s="137" t="s">
        <v>94</v>
      </c>
      <c r="D181" s="142" t="s">
        <v>14</v>
      </c>
      <c r="E181" s="87">
        <v>400</v>
      </c>
      <c r="F181" s="88" t="s">
        <v>15</v>
      </c>
      <c r="G181" s="89" t="s">
        <v>1052</v>
      </c>
      <c r="H181" s="89" t="s">
        <v>1092</v>
      </c>
      <c r="I181" s="91" t="s">
        <v>1123</v>
      </c>
    </row>
    <row r="182" spans="1:11" ht="16.5" customHeight="1" x14ac:dyDescent="0.2">
      <c r="A182" s="85">
        <v>42110</v>
      </c>
      <c r="B182" s="97" t="s">
        <v>1206</v>
      </c>
      <c r="C182" s="137" t="s">
        <v>94</v>
      </c>
      <c r="D182" s="142" t="s">
        <v>14</v>
      </c>
      <c r="E182" s="87">
        <v>700</v>
      </c>
      <c r="F182" s="88" t="s">
        <v>15</v>
      </c>
      <c r="G182" s="89" t="s">
        <v>1052</v>
      </c>
      <c r="H182" s="89" t="s">
        <v>1092</v>
      </c>
      <c r="I182" s="91" t="s">
        <v>1123</v>
      </c>
    </row>
    <row r="183" spans="1:11" ht="16.5" customHeight="1" x14ac:dyDescent="0.2">
      <c r="A183" s="85">
        <v>42110</v>
      </c>
      <c r="B183" s="97" t="s">
        <v>1303</v>
      </c>
      <c r="C183" s="125" t="s">
        <v>94</v>
      </c>
      <c r="D183" s="126" t="s">
        <v>8</v>
      </c>
      <c r="E183" s="87">
        <v>200</v>
      </c>
      <c r="F183" s="88" t="s">
        <v>39</v>
      </c>
      <c r="G183" s="89" t="s">
        <v>1052</v>
      </c>
      <c r="H183" s="89" t="s">
        <v>1090</v>
      </c>
      <c r="I183" s="91" t="s">
        <v>1123</v>
      </c>
    </row>
    <row r="184" spans="1:11" ht="16.5" customHeight="1" x14ac:dyDescent="0.2">
      <c r="A184" s="85">
        <v>42110</v>
      </c>
      <c r="B184" s="97" t="s">
        <v>1304</v>
      </c>
      <c r="C184" s="125" t="s">
        <v>94</v>
      </c>
      <c r="D184" s="126" t="s">
        <v>8</v>
      </c>
      <c r="E184" s="87">
        <v>1500</v>
      </c>
      <c r="F184" s="88" t="s">
        <v>39</v>
      </c>
      <c r="G184" s="89" t="s">
        <v>1052</v>
      </c>
      <c r="H184" s="89" t="s">
        <v>1090</v>
      </c>
      <c r="I184" s="91" t="s">
        <v>1123</v>
      </c>
    </row>
    <row r="185" spans="1:11" ht="16.5" customHeight="1" x14ac:dyDescent="0.2">
      <c r="A185" s="85">
        <v>42110</v>
      </c>
      <c r="B185" s="97" t="s">
        <v>1305</v>
      </c>
      <c r="C185" s="125" t="s">
        <v>94</v>
      </c>
      <c r="D185" s="126" t="s">
        <v>8</v>
      </c>
      <c r="E185" s="87">
        <v>300</v>
      </c>
      <c r="F185" s="88" t="s">
        <v>39</v>
      </c>
      <c r="G185" s="89" t="s">
        <v>1052</v>
      </c>
      <c r="H185" s="89" t="s">
        <v>1090</v>
      </c>
      <c r="I185" s="91" t="s">
        <v>1123</v>
      </c>
    </row>
    <row r="186" spans="1:11" ht="16.5" customHeight="1" x14ac:dyDescent="0.2">
      <c r="A186" s="85">
        <v>42110</v>
      </c>
      <c r="B186" s="97" t="s">
        <v>1306</v>
      </c>
      <c r="C186" s="125" t="s">
        <v>94</v>
      </c>
      <c r="D186" s="126" t="s">
        <v>8</v>
      </c>
      <c r="E186" s="87">
        <v>400</v>
      </c>
      <c r="F186" s="88" t="s">
        <v>39</v>
      </c>
      <c r="G186" s="89" t="s">
        <v>1052</v>
      </c>
      <c r="H186" s="89" t="s">
        <v>1090</v>
      </c>
      <c r="I186" s="91" t="s">
        <v>1123</v>
      </c>
    </row>
    <row r="187" spans="1:11" ht="16.5" customHeight="1" x14ac:dyDescent="0.2">
      <c r="A187" s="85">
        <v>42110</v>
      </c>
      <c r="B187" s="97" t="s">
        <v>1307</v>
      </c>
      <c r="C187" s="125" t="s">
        <v>94</v>
      </c>
      <c r="D187" s="126" t="s">
        <v>8</v>
      </c>
      <c r="E187" s="87">
        <v>400</v>
      </c>
      <c r="F187" s="88" t="s">
        <v>39</v>
      </c>
      <c r="G187" s="89" t="s">
        <v>1052</v>
      </c>
      <c r="H187" s="89" t="s">
        <v>1090</v>
      </c>
      <c r="I187" s="91" t="s">
        <v>1123</v>
      </c>
    </row>
    <row r="188" spans="1:11" ht="16.5" customHeight="1" x14ac:dyDescent="0.2">
      <c r="A188" s="85">
        <v>42110</v>
      </c>
      <c r="B188" s="97" t="s">
        <v>1300</v>
      </c>
      <c r="C188" s="125" t="s">
        <v>215</v>
      </c>
      <c r="D188" s="126" t="s">
        <v>8</v>
      </c>
      <c r="E188" s="87">
        <v>1400</v>
      </c>
      <c r="F188" s="88" t="s">
        <v>39</v>
      </c>
      <c r="G188" s="89" t="s">
        <v>1052</v>
      </c>
      <c r="H188" s="89" t="s">
        <v>1090</v>
      </c>
      <c r="I188" s="91" t="s">
        <v>1123</v>
      </c>
    </row>
    <row r="189" spans="1:11" ht="16.5" customHeight="1" x14ac:dyDescent="0.2">
      <c r="A189" s="85">
        <v>42110</v>
      </c>
      <c r="B189" s="97" t="s">
        <v>1308</v>
      </c>
      <c r="C189" s="125" t="s">
        <v>94</v>
      </c>
      <c r="D189" s="126" t="s">
        <v>8</v>
      </c>
      <c r="E189" s="87">
        <v>200</v>
      </c>
      <c r="F189" s="88" t="s">
        <v>39</v>
      </c>
      <c r="G189" s="89" t="s">
        <v>1052</v>
      </c>
      <c r="H189" s="89" t="s">
        <v>1090</v>
      </c>
      <c r="I189" s="91" t="s">
        <v>1123</v>
      </c>
      <c r="K189" s="92"/>
    </row>
    <row r="190" spans="1:11" ht="16.5" customHeight="1" x14ac:dyDescent="0.2">
      <c r="A190" s="85">
        <v>42110</v>
      </c>
      <c r="B190" s="97" t="s">
        <v>1309</v>
      </c>
      <c r="C190" s="125" t="s">
        <v>94</v>
      </c>
      <c r="D190" s="126" t="s">
        <v>8</v>
      </c>
      <c r="E190" s="87">
        <v>200</v>
      </c>
      <c r="F190" s="88" t="s">
        <v>39</v>
      </c>
      <c r="G190" s="89" t="s">
        <v>1052</v>
      </c>
      <c r="H190" s="89" t="s">
        <v>1090</v>
      </c>
      <c r="I190" s="91" t="s">
        <v>1123</v>
      </c>
    </row>
    <row r="191" spans="1:11" ht="16.5" customHeight="1" x14ac:dyDescent="0.2">
      <c r="A191" s="85">
        <v>42110</v>
      </c>
      <c r="B191" s="97" t="s">
        <v>1310</v>
      </c>
      <c r="C191" s="125" t="s">
        <v>94</v>
      </c>
      <c r="D191" s="126" t="s">
        <v>8</v>
      </c>
      <c r="E191" s="87">
        <v>300</v>
      </c>
      <c r="F191" s="88" t="s">
        <v>39</v>
      </c>
      <c r="G191" s="89" t="s">
        <v>1052</v>
      </c>
      <c r="H191" s="89" t="s">
        <v>1090</v>
      </c>
      <c r="I191" s="91" t="s">
        <v>1123</v>
      </c>
    </row>
    <row r="192" spans="1:11" ht="16.5" customHeight="1" x14ac:dyDescent="0.2">
      <c r="A192" s="85">
        <v>42110</v>
      </c>
      <c r="B192" s="97" t="s">
        <v>1300</v>
      </c>
      <c r="C192" s="125" t="s">
        <v>215</v>
      </c>
      <c r="D192" s="126" t="s">
        <v>8</v>
      </c>
      <c r="E192" s="87">
        <v>2100</v>
      </c>
      <c r="F192" s="88" t="s">
        <v>39</v>
      </c>
      <c r="G192" s="89" t="s">
        <v>1052</v>
      </c>
      <c r="H192" s="89" t="s">
        <v>1090</v>
      </c>
      <c r="I192" s="91" t="s">
        <v>1123</v>
      </c>
    </row>
    <row r="193" spans="1:9" ht="16.5" customHeight="1" x14ac:dyDescent="0.2">
      <c r="A193" s="85">
        <v>42110</v>
      </c>
      <c r="B193" s="97" t="s">
        <v>1311</v>
      </c>
      <c r="C193" s="125" t="s">
        <v>94</v>
      </c>
      <c r="D193" s="126" t="s">
        <v>8</v>
      </c>
      <c r="E193" s="87">
        <v>1500</v>
      </c>
      <c r="F193" s="88" t="s">
        <v>39</v>
      </c>
      <c r="G193" s="89" t="s">
        <v>1052</v>
      </c>
      <c r="H193" s="89" t="s">
        <v>1090</v>
      </c>
      <c r="I193" s="91" t="s">
        <v>1123</v>
      </c>
    </row>
    <row r="194" spans="1:9" ht="16.5" customHeight="1" x14ac:dyDescent="0.2">
      <c r="A194" s="85">
        <v>42110</v>
      </c>
      <c r="B194" s="97" t="s">
        <v>1312</v>
      </c>
      <c r="C194" s="125" t="s">
        <v>94</v>
      </c>
      <c r="D194" s="126" t="s">
        <v>8</v>
      </c>
      <c r="E194" s="87">
        <v>200</v>
      </c>
      <c r="F194" s="88" t="s">
        <v>39</v>
      </c>
      <c r="G194" s="89" t="s">
        <v>1052</v>
      </c>
      <c r="H194" s="89" t="s">
        <v>1090</v>
      </c>
      <c r="I194" s="91" t="s">
        <v>1123</v>
      </c>
    </row>
    <row r="195" spans="1:9" ht="16.5" customHeight="1" x14ac:dyDescent="0.2">
      <c r="A195" s="85">
        <v>42110</v>
      </c>
      <c r="B195" s="97" t="s">
        <v>1313</v>
      </c>
      <c r="C195" s="125" t="s">
        <v>94</v>
      </c>
      <c r="D195" s="126" t="s">
        <v>8</v>
      </c>
      <c r="E195" s="87">
        <v>200</v>
      </c>
      <c r="F195" s="88" t="s">
        <v>39</v>
      </c>
      <c r="G195" s="89" t="s">
        <v>1052</v>
      </c>
      <c r="H195" s="89" t="s">
        <v>1090</v>
      </c>
      <c r="I195" s="91" t="s">
        <v>1123</v>
      </c>
    </row>
    <row r="196" spans="1:9" ht="16.5" customHeight="1" x14ac:dyDescent="0.2">
      <c r="A196" s="85">
        <v>42110</v>
      </c>
      <c r="B196" s="97" t="s">
        <v>1314</v>
      </c>
      <c r="C196" s="125" t="s">
        <v>94</v>
      </c>
      <c r="D196" s="126" t="s">
        <v>8</v>
      </c>
      <c r="E196" s="87">
        <v>200</v>
      </c>
      <c r="F196" s="88" t="s">
        <v>39</v>
      </c>
      <c r="G196" s="89" t="s">
        <v>1052</v>
      </c>
      <c r="H196" s="89" t="s">
        <v>1090</v>
      </c>
      <c r="I196" s="91" t="s">
        <v>1123</v>
      </c>
    </row>
    <row r="197" spans="1:9" ht="16.5" customHeight="1" x14ac:dyDescent="0.2">
      <c r="A197" s="85">
        <v>42110</v>
      </c>
      <c r="B197" s="97" t="s">
        <v>1302</v>
      </c>
      <c r="C197" s="125" t="s">
        <v>249</v>
      </c>
      <c r="D197" s="126" t="s">
        <v>8</v>
      </c>
      <c r="E197" s="87">
        <v>3000</v>
      </c>
      <c r="F197" s="88" t="s">
        <v>39</v>
      </c>
      <c r="G197" s="89" t="s">
        <v>1052</v>
      </c>
      <c r="H197" s="89" t="s">
        <v>1090</v>
      </c>
      <c r="I197" s="91" t="s">
        <v>1123</v>
      </c>
    </row>
    <row r="198" spans="1:9" ht="16.5" customHeight="1" x14ac:dyDescent="0.2">
      <c r="A198" s="85">
        <v>42110</v>
      </c>
      <c r="B198" s="97" t="s">
        <v>1416</v>
      </c>
      <c r="C198" s="125" t="s">
        <v>249</v>
      </c>
      <c r="D198" s="126" t="s">
        <v>8</v>
      </c>
      <c r="E198" s="87">
        <v>5000</v>
      </c>
      <c r="F198" s="88" t="s">
        <v>39</v>
      </c>
      <c r="G198" s="89" t="s">
        <v>1052</v>
      </c>
      <c r="H198" s="89" t="s">
        <v>1090</v>
      </c>
      <c r="I198" s="91" t="s">
        <v>1123</v>
      </c>
    </row>
    <row r="199" spans="1:9" ht="16.5" customHeight="1" x14ac:dyDescent="0.2">
      <c r="A199" s="85">
        <v>42110</v>
      </c>
      <c r="B199" s="97" t="s">
        <v>1382</v>
      </c>
      <c r="C199" s="125" t="s">
        <v>94</v>
      </c>
      <c r="D199" s="126" t="s">
        <v>8</v>
      </c>
      <c r="E199" s="87">
        <v>600</v>
      </c>
      <c r="F199" s="88" t="s">
        <v>12</v>
      </c>
      <c r="G199" s="89" t="s">
        <v>1052</v>
      </c>
      <c r="H199" s="89" t="s">
        <v>1084</v>
      </c>
      <c r="I199" s="91" t="s">
        <v>1123</v>
      </c>
    </row>
    <row r="200" spans="1:9" ht="16.5" customHeight="1" x14ac:dyDescent="0.2">
      <c r="A200" s="85">
        <v>42110</v>
      </c>
      <c r="B200" s="97" t="s">
        <v>1383</v>
      </c>
      <c r="C200" s="125" t="s">
        <v>94</v>
      </c>
      <c r="D200" s="126" t="s">
        <v>8</v>
      </c>
      <c r="E200" s="87">
        <v>6200</v>
      </c>
      <c r="F200" s="88" t="s">
        <v>12</v>
      </c>
      <c r="G200" s="89" t="s">
        <v>1052</v>
      </c>
      <c r="H200" s="89" t="s">
        <v>1084</v>
      </c>
      <c r="I200" s="91" t="s">
        <v>1123</v>
      </c>
    </row>
    <row r="201" spans="1:9" ht="16.5" customHeight="1" x14ac:dyDescent="0.2">
      <c r="A201" s="85">
        <v>42110</v>
      </c>
      <c r="B201" s="97" t="s">
        <v>1384</v>
      </c>
      <c r="C201" s="125" t="s">
        <v>94</v>
      </c>
      <c r="D201" s="126" t="s">
        <v>8</v>
      </c>
      <c r="E201" s="87">
        <v>200</v>
      </c>
      <c r="F201" s="88" t="s">
        <v>12</v>
      </c>
      <c r="G201" s="89" t="s">
        <v>1052</v>
      </c>
      <c r="H201" s="89" t="s">
        <v>1084</v>
      </c>
      <c r="I201" s="91" t="s">
        <v>1123</v>
      </c>
    </row>
    <row r="202" spans="1:9" ht="16.5" customHeight="1" x14ac:dyDescent="0.2">
      <c r="A202" s="85">
        <v>42110</v>
      </c>
      <c r="B202" s="97" t="s">
        <v>1385</v>
      </c>
      <c r="C202" s="125" t="s">
        <v>94</v>
      </c>
      <c r="D202" s="126" t="s">
        <v>8</v>
      </c>
      <c r="E202" s="87">
        <v>300</v>
      </c>
      <c r="F202" s="88" t="s">
        <v>12</v>
      </c>
      <c r="G202" s="89" t="s">
        <v>1052</v>
      </c>
      <c r="H202" s="89" t="s">
        <v>1084</v>
      </c>
      <c r="I202" s="91" t="s">
        <v>1123</v>
      </c>
    </row>
    <row r="203" spans="1:9" ht="16.5" customHeight="1" x14ac:dyDescent="0.2">
      <c r="A203" s="85">
        <v>42110</v>
      </c>
      <c r="B203" s="97" t="s">
        <v>1386</v>
      </c>
      <c r="C203" s="125" t="s">
        <v>94</v>
      </c>
      <c r="D203" s="126" t="s">
        <v>8</v>
      </c>
      <c r="E203" s="87">
        <v>300</v>
      </c>
      <c r="F203" s="88" t="s">
        <v>12</v>
      </c>
      <c r="G203" s="89" t="s">
        <v>1052</v>
      </c>
      <c r="H203" s="89" t="s">
        <v>1084</v>
      </c>
      <c r="I203" s="91" t="s">
        <v>1123</v>
      </c>
    </row>
    <row r="204" spans="1:9" ht="16.5" customHeight="1" x14ac:dyDescent="0.2">
      <c r="A204" s="85">
        <v>42110</v>
      </c>
      <c r="B204" s="97" t="s">
        <v>1387</v>
      </c>
      <c r="C204" s="125" t="s">
        <v>94</v>
      </c>
      <c r="D204" s="126" t="s">
        <v>8</v>
      </c>
      <c r="E204" s="87">
        <v>900</v>
      </c>
      <c r="F204" s="88" t="s">
        <v>12</v>
      </c>
      <c r="G204" s="89" t="s">
        <v>1052</v>
      </c>
      <c r="H204" s="89" t="s">
        <v>1084</v>
      </c>
      <c r="I204" s="91" t="s">
        <v>1123</v>
      </c>
    </row>
    <row r="205" spans="1:9" ht="16.5" customHeight="1" x14ac:dyDescent="0.2">
      <c r="A205" s="85">
        <v>42110</v>
      </c>
      <c r="B205" s="97" t="s">
        <v>1419</v>
      </c>
      <c r="C205" s="125" t="s">
        <v>249</v>
      </c>
      <c r="D205" s="126" t="s">
        <v>8</v>
      </c>
      <c r="E205" s="87">
        <v>5000</v>
      </c>
      <c r="F205" s="88" t="s">
        <v>12</v>
      </c>
      <c r="G205" s="89" t="s">
        <v>1052</v>
      </c>
      <c r="H205" s="89" t="s">
        <v>1084</v>
      </c>
      <c r="I205" s="91" t="s">
        <v>1123</v>
      </c>
    </row>
    <row r="206" spans="1:9" ht="16.5" customHeight="1" x14ac:dyDescent="0.2">
      <c r="A206" s="85">
        <v>42110</v>
      </c>
      <c r="B206" s="97" t="s">
        <v>1388</v>
      </c>
      <c r="C206" s="125" t="s">
        <v>249</v>
      </c>
      <c r="D206" s="126" t="s">
        <v>8</v>
      </c>
      <c r="E206" s="87">
        <v>3000</v>
      </c>
      <c r="F206" s="88" t="s">
        <v>12</v>
      </c>
      <c r="G206" s="89" t="s">
        <v>1052</v>
      </c>
      <c r="H206" s="89" t="s">
        <v>1084</v>
      </c>
      <c r="I206" s="91" t="s">
        <v>1123</v>
      </c>
    </row>
    <row r="207" spans="1:9" ht="16.5" customHeight="1" x14ac:dyDescent="0.2">
      <c r="A207" s="85">
        <v>42111</v>
      </c>
      <c r="B207" s="43" t="s">
        <v>1151</v>
      </c>
      <c r="C207" s="130" t="s">
        <v>820</v>
      </c>
      <c r="D207" s="142" t="s">
        <v>9</v>
      </c>
      <c r="E207" s="87">
        <v>1000</v>
      </c>
      <c r="F207" s="88" t="s">
        <v>35</v>
      </c>
      <c r="G207" s="89" t="s">
        <v>1052</v>
      </c>
      <c r="H207" s="90" t="s">
        <v>1097</v>
      </c>
      <c r="I207" s="91" t="s">
        <v>1123</v>
      </c>
    </row>
    <row r="208" spans="1:9" ht="16.5" customHeight="1" x14ac:dyDescent="0.2">
      <c r="A208" s="85">
        <v>42111</v>
      </c>
      <c r="B208" s="43" t="s">
        <v>1152</v>
      </c>
      <c r="C208" s="130" t="s">
        <v>94</v>
      </c>
      <c r="D208" s="142" t="s">
        <v>9</v>
      </c>
      <c r="E208" s="87">
        <v>700</v>
      </c>
      <c r="F208" s="88" t="s">
        <v>35</v>
      </c>
      <c r="G208" s="89" t="s">
        <v>1052</v>
      </c>
      <c r="H208" s="90" t="s">
        <v>1098</v>
      </c>
      <c r="I208" s="91" t="s">
        <v>1123</v>
      </c>
    </row>
    <row r="209" spans="1:9" ht="16.5" customHeight="1" x14ac:dyDescent="0.2">
      <c r="A209" s="85">
        <v>42111</v>
      </c>
      <c r="B209" s="43" t="s">
        <v>1153</v>
      </c>
      <c r="C209" s="130" t="s">
        <v>94</v>
      </c>
      <c r="D209" s="142" t="s">
        <v>9</v>
      </c>
      <c r="E209" s="87">
        <v>800</v>
      </c>
      <c r="F209" s="88" t="s">
        <v>35</v>
      </c>
      <c r="G209" s="89" t="s">
        <v>1052</v>
      </c>
      <c r="H209" s="90" t="s">
        <v>1098</v>
      </c>
      <c r="I209" s="91" t="s">
        <v>1123</v>
      </c>
    </row>
    <row r="210" spans="1:9" ht="16.5" customHeight="1" x14ac:dyDescent="0.2">
      <c r="A210" s="85">
        <v>42111</v>
      </c>
      <c r="B210" s="43" t="s">
        <v>1181</v>
      </c>
      <c r="C210" s="130" t="s">
        <v>94</v>
      </c>
      <c r="D210" s="130" t="s">
        <v>11</v>
      </c>
      <c r="E210" s="87">
        <v>600</v>
      </c>
      <c r="F210" s="88" t="s">
        <v>38</v>
      </c>
      <c r="G210" s="89" t="s">
        <v>1052</v>
      </c>
      <c r="H210" s="89" t="s">
        <v>1094</v>
      </c>
      <c r="I210" s="91" t="s">
        <v>1123</v>
      </c>
    </row>
    <row r="211" spans="1:9" ht="16.5" customHeight="1" x14ac:dyDescent="0.2">
      <c r="A211" s="85">
        <v>42111</v>
      </c>
      <c r="B211" s="43" t="s">
        <v>1189</v>
      </c>
      <c r="C211" s="130" t="s">
        <v>94</v>
      </c>
      <c r="D211" s="130" t="s">
        <v>11</v>
      </c>
      <c r="E211" s="87">
        <v>600</v>
      </c>
      <c r="F211" s="88" t="s">
        <v>38</v>
      </c>
      <c r="G211" s="89" t="s">
        <v>1052</v>
      </c>
      <c r="H211" s="89" t="s">
        <v>1094</v>
      </c>
      <c r="I211" s="91" t="s">
        <v>1123</v>
      </c>
    </row>
    <row r="212" spans="1:9" ht="16.5" customHeight="1" x14ac:dyDescent="0.2">
      <c r="A212" s="85">
        <v>42111</v>
      </c>
      <c r="B212" s="97" t="s">
        <v>1196</v>
      </c>
      <c r="C212" s="125" t="s">
        <v>94</v>
      </c>
      <c r="D212" s="130" t="s">
        <v>11</v>
      </c>
      <c r="E212" s="87">
        <v>600</v>
      </c>
      <c r="F212" s="88" t="s">
        <v>87</v>
      </c>
      <c r="G212" s="89" t="s">
        <v>1052</v>
      </c>
      <c r="H212" s="89" t="s">
        <v>1095</v>
      </c>
      <c r="I212" s="91" t="s">
        <v>1123</v>
      </c>
    </row>
    <row r="213" spans="1:9" ht="16.5" customHeight="1" x14ac:dyDescent="0.2">
      <c r="A213" s="85">
        <v>42111</v>
      </c>
      <c r="B213" s="97" t="s">
        <v>1182</v>
      </c>
      <c r="C213" s="125" t="s">
        <v>94</v>
      </c>
      <c r="D213" s="130" t="s">
        <v>11</v>
      </c>
      <c r="E213" s="87">
        <v>600</v>
      </c>
      <c r="F213" s="88" t="s">
        <v>87</v>
      </c>
      <c r="G213" s="89" t="s">
        <v>1052</v>
      </c>
      <c r="H213" s="89" t="s">
        <v>1095</v>
      </c>
      <c r="I213" s="91" t="s">
        <v>1123</v>
      </c>
    </row>
    <row r="214" spans="1:9" ht="16.5" customHeight="1" x14ac:dyDescent="0.2">
      <c r="A214" s="85">
        <v>42111</v>
      </c>
      <c r="B214" s="97" t="s">
        <v>1207</v>
      </c>
      <c r="C214" s="137" t="s">
        <v>94</v>
      </c>
      <c r="D214" s="142" t="s">
        <v>14</v>
      </c>
      <c r="E214" s="87">
        <v>200</v>
      </c>
      <c r="F214" s="88" t="s">
        <v>15</v>
      </c>
      <c r="G214" s="89" t="s">
        <v>1052</v>
      </c>
      <c r="H214" s="89" t="s">
        <v>1093</v>
      </c>
      <c r="I214" s="91" t="s">
        <v>1123</v>
      </c>
    </row>
    <row r="215" spans="1:9" ht="16.5" customHeight="1" x14ac:dyDescent="0.2">
      <c r="A215" s="85">
        <v>42111</v>
      </c>
      <c r="B215" s="97" t="s">
        <v>1208</v>
      </c>
      <c r="C215" s="137" t="s">
        <v>94</v>
      </c>
      <c r="D215" s="142" t="s">
        <v>14</v>
      </c>
      <c r="E215" s="87">
        <v>300</v>
      </c>
      <c r="F215" s="88" t="s">
        <v>15</v>
      </c>
      <c r="G215" s="89" t="s">
        <v>1052</v>
      </c>
      <c r="H215" s="89" t="s">
        <v>1093</v>
      </c>
      <c r="I215" s="91" t="s">
        <v>1123</v>
      </c>
    </row>
    <row r="216" spans="1:9" ht="16.5" customHeight="1" x14ac:dyDescent="0.2">
      <c r="A216" s="85">
        <v>42111</v>
      </c>
      <c r="B216" s="97" t="s">
        <v>1209</v>
      </c>
      <c r="C216" s="137" t="s">
        <v>94</v>
      </c>
      <c r="D216" s="142" t="s">
        <v>14</v>
      </c>
      <c r="E216" s="87">
        <v>300</v>
      </c>
      <c r="F216" s="88" t="s">
        <v>15</v>
      </c>
      <c r="G216" s="89" t="s">
        <v>1052</v>
      </c>
      <c r="H216" s="89" t="s">
        <v>1093</v>
      </c>
      <c r="I216" s="91" t="s">
        <v>1123</v>
      </c>
    </row>
    <row r="217" spans="1:9" ht="16.5" customHeight="1" x14ac:dyDescent="0.2">
      <c r="A217" s="85">
        <v>42111</v>
      </c>
      <c r="B217" s="97" t="s">
        <v>1210</v>
      </c>
      <c r="C217" s="137" t="s">
        <v>94</v>
      </c>
      <c r="D217" s="142" t="s">
        <v>14</v>
      </c>
      <c r="E217" s="87">
        <v>200</v>
      </c>
      <c r="F217" s="88" t="s">
        <v>15</v>
      </c>
      <c r="G217" s="89" t="s">
        <v>1052</v>
      </c>
      <c r="H217" s="89" t="s">
        <v>1093</v>
      </c>
      <c r="I217" s="91" t="s">
        <v>1123</v>
      </c>
    </row>
    <row r="218" spans="1:9" ht="16.5" customHeight="1" x14ac:dyDescent="0.2">
      <c r="A218" s="85">
        <v>42111</v>
      </c>
      <c r="B218" s="97" t="s">
        <v>1211</v>
      </c>
      <c r="C218" s="137" t="s">
        <v>94</v>
      </c>
      <c r="D218" s="142" t="s">
        <v>14</v>
      </c>
      <c r="E218" s="87">
        <v>300</v>
      </c>
      <c r="F218" s="88" t="s">
        <v>15</v>
      </c>
      <c r="G218" s="89" t="s">
        <v>1052</v>
      </c>
      <c r="H218" s="89" t="s">
        <v>1093</v>
      </c>
      <c r="I218" s="91" t="s">
        <v>1123</v>
      </c>
    </row>
    <row r="219" spans="1:9" ht="16.5" customHeight="1" x14ac:dyDescent="0.2">
      <c r="A219" s="85">
        <v>42111</v>
      </c>
      <c r="B219" s="97" t="s">
        <v>1212</v>
      </c>
      <c r="C219" s="137" t="s">
        <v>94</v>
      </c>
      <c r="D219" s="142" t="s">
        <v>14</v>
      </c>
      <c r="E219" s="87">
        <v>500</v>
      </c>
      <c r="F219" s="88" t="s">
        <v>15</v>
      </c>
      <c r="G219" s="89" t="s">
        <v>1052</v>
      </c>
      <c r="H219" s="89" t="s">
        <v>1093</v>
      </c>
      <c r="I219" s="91" t="s">
        <v>1123</v>
      </c>
    </row>
    <row r="220" spans="1:9" ht="16.5" customHeight="1" x14ac:dyDescent="0.2">
      <c r="A220" s="85">
        <v>42111</v>
      </c>
      <c r="B220" s="97" t="s">
        <v>1213</v>
      </c>
      <c r="C220" s="130" t="s">
        <v>94</v>
      </c>
      <c r="D220" s="142" t="s">
        <v>14</v>
      </c>
      <c r="E220" s="87">
        <v>400</v>
      </c>
      <c r="F220" s="88" t="s">
        <v>15</v>
      </c>
      <c r="G220" s="89" t="s">
        <v>1052</v>
      </c>
      <c r="H220" s="89" t="s">
        <v>1093</v>
      </c>
      <c r="I220" s="91" t="s">
        <v>1123</v>
      </c>
    </row>
    <row r="221" spans="1:9" ht="16.5" customHeight="1" x14ac:dyDescent="0.2">
      <c r="A221" s="85">
        <v>42111</v>
      </c>
      <c r="B221" s="97" t="s">
        <v>1214</v>
      </c>
      <c r="C221" s="130" t="s">
        <v>94</v>
      </c>
      <c r="D221" s="142" t="s">
        <v>14</v>
      </c>
      <c r="E221" s="87">
        <v>600</v>
      </c>
      <c r="F221" s="88" t="s">
        <v>15</v>
      </c>
      <c r="G221" s="89" t="s">
        <v>1052</v>
      </c>
      <c r="H221" s="89" t="s">
        <v>1093</v>
      </c>
      <c r="I221" s="91" t="s">
        <v>1123</v>
      </c>
    </row>
    <row r="222" spans="1:9" ht="16.5" customHeight="1" x14ac:dyDescent="0.2">
      <c r="A222" s="85">
        <v>42111</v>
      </c>
      <c r="B222" s="97" t="s">
        <v>1215</v>
      </c>
      <c r="C222" s="130" t="s">
        <v>94</v>
      </c>
      <c r="D222" s="142" t="s">
        <v>14</v>
      </c>
      <c r="E222" s="87">
        <v>400</v>
      </c>
      <c r="F222" s="88" t="s">
        <v>15</v>
      </c>
      <c r="G222" s="89" t="s">
        <v>1052</v>
      </c>
      <c r="H222" s="89" t="s">
        <v>1093</v>
      </c>
      <c r="I222" s="91" t="s">
        <v>1123</v>
      </c>
    </row>
    <row r="223" spans="1:9" ht="16.5" customHeight="1" x14ac:dyDescent="0.2">
      <c r="A223" s="85">
        <v>42111</v>
      </c>
      <c r="B223" s="97" t="s">
        <v>1216</v>
      </c>
      <c r="C223" s="137" t="s">
        <v>94</v>
      </c>
      <c r="D223" s="142" t="s">
        <v>14</v>
      </c>
      <c r="E223" s="87">
        <v>500</v>
      </c>
      <c r="F223" s="88" t="s">
        <v>15</v>
      </c>
      <c r="G223" s="89" t="s">
        <v>1052</v>
      </c>
      <c r="H223" s="89" t="s">
        <v>1093</v>
      </c>
      <c r="I223" s="91" t="s">
        <v>1123</v>
      </c>
    </row>
    <row r="224" spans="1:9" ht="16.5" customHeight="1" x14ac:dyDescent="0.2">
      <c r="A224" s="85">
        <v>42111</v>
      </c>
      <c r="B224" s="97" t="s">
        <v>1217</v>
      </c>
      <c r="C224" s="137" t="s">
        <v>94</v>
      </c>
      <c r="D224" s="142" t="s">
        <v>14</v>
      </c>
      <c r="E224" s="87">
        <v>400</v>
      </c>
      <c r="F224" s="88" t="s">
        <v>15</v>
      </c>
      <c r="G224" s="89" t="s">
        <v>1052</v>
      </c>
      <c r="H224" s="89" t="s">
        <v>1093</v>
      </c>
      <c r="I224" s="91" t="s">
        <v>1123</v>
      </c>
    </row>
    <row r="225" spans="1:9" ht="16.5" customHeight="1" x14ac:dyDescent="0.2">
      <c r="A225" s="85">
        <v>42111</v>
      </c>
      <c r="B225" s="97" t="s">
        <v>1218</v>
      </c>
      <c r="C225" s="130" t="s">
        <v>94</v>
      </c>
      <c r="D225" s="142" t="s">
        <v>14</v>
      </c>
      <c r="E225" s="87">
        <v>500</v>
      </c>
      <c r="F225" s="88" t="s">
        <v>15</v>
      </c>
      <c r="G225" s="89" t="s">
        <v>1052</v>
      </c>
      <c r="H225" s="89" t="s">
        <v>1093</v>
      </c>
      <c r="I225" s="91" t="s">
        <v>1123</v>
      </c>
    </row>
    <row r="226" spans="1:9" ht="16.5" customHeight="1" x14ac:dyDescent="0.2">
      <c r="A226" s="85">
        <v>42111</v>
      </c>
      <c r="B226" s="97" t="s">
        <v>1219</v>
      </c>
      <c r="C226" s="130" t="s">
        <v>94</v>
      </c>
      <c r="D226" s="142" t="s">
        <v>14</v>
      </c>
      <c r="E226" s="87">
        <v>400</v>
      </c>
      <c r="F226" s="88" t="s">
        <v>15</v>
      </c>
      <c r="G226" s="89" t="s">
        <v>1052</v>
      </c>
      <c r="H226" s="89" t="s">
        <v>1093</v>
      </c>
      <c r="I226" s="91" t="s">
        <v>1123</v>
      </c>
    </row>
    <row r="227" spans="1:9" ht="16.5" customHeight="1" x14ac:dyDescent="0.2">
      <c r="A227" s="85">
        <v>42111</v>
      </c>
      <c r="B227" s="97" t="s">
        <v>1220</v>
      </c>
      <c r="C227" s="130" t="s">
        <v>94</v>
      </c>
      <c r="D227" s="142" t="s">
        <v>14</v>
      </c>
      <c r="E227" s="87">
        <v>400</v>
      </c>
      <c r="F227" s="88" t="s">
        <v>15</v>
      </c>
      <c r="G227" s="89" t="s">
        <v>1052</v>
      </c>
      <c r="H227" s="89" t="s">
        <v>1093</v>
      </c>
      <c r="I227" s="91" t="s">
        <v>1123</v>
      </c>
    </row>
    <row r="228" spans="1:9" ht="16.5" customHeight="1" x14ac:dyDescent="0.2">
      <c r="A228" s="85">
        <v>42111</v>
      </c>
      <c r="B228" s="97" t="s">
        <v>1221</v>
      </c>
      <c r="C228" s="130" t="s">
        <v>94</v>
      </c>
      <c r="D228" s="142" t="s">
        <v>14</v>
      </c>
      <c r="E228" s="87">
        <v>300</v>
      </c>
      <c r="F228" s="88" t="s">
        <v>15</v>
      </c>
      <c r="G228" s="89" t="s">
        <v>1052</v>
      </c>
      <c r="H228" s="89" t="s">
        <v>1093</v>
      </c>
      <c r="I228" s="91" t="s">
        <v>1123</v>
      </c>
    </row>
    <row r="229" spans="1:9" ht="16.5" customHeight="1" x14ac:dyDescent="0.2">
      <c r="A229" s="85">
        <v>42111</v>
      </c>
      <c r="B229" s="97" t="s">
        <v>1222</v>
      </c>
      <c r="C229" s="130" t="s">
        <v>94</v>
      </c>
      <c r="D229" s="142" t="s">
        <v>14</v>
      </c>
      <c r="E229" s="87">
        <v>700</v>
      </c>
      <c r="F229" s="88" t="s">
        <v>15</v>
      </c>
      <c r="G229" s="89" t="s">
        <v>1052</v>
      </c>
      <c r="H229" s="89" t="s">
        <v>1093</v>
      </c>
      <c r="I229" s="91" t="s">
        <v>1123</v>
      </c>
    </row>
    <row r="230" spans="1:9" ht="16.5" customHeight="1" x14ac:dyDescent="0.2">
      <c r="A230" s="85">
        <v>42111</v>
      </c>
      <c r="B230" s="97" t="s">
        <v>1246</v>
      </c>
      <c r="C230" s="138" t="s">
        <v>135</v>
      </c>
      <c r="D230" s="142" t="s">
        <v>14</v>
      </c>
      <c r="E230" s="87">
        <v>40000</v>
      </c>
      <c r="F230" s="88" t="s">
        <v>15</v>
      </c>
      <c r="G230" s="89" t="s">
        <v>1052</v>
      </c>
      <c r="H230" s="89" t="s">
        <v>1096</v>
      </c>
      <c r="I230" s="91" t="s">
        <v>1123</v>
      </c>
    </row>
    <row r="231" spans="1:9" ht="16.5" customHeight="1" x14ac:dyDescent="0.2">
      <c r="A231" s="85">
        <v>42111</v>
      </c>
      <c r="B231" s="97" t="s">
        <v>1303</v>
      </c>
      <c r="C231" s="125" t="s">
        <v>94</v>
      </c>
      <c r="D231" s="126" t="s">
        <v>8</v>
      </c>
      <c r="E231" s="87">
        <v>200</v>
      </c>
      <c r="F231" s="88" t="s">
        <v>39</v>
      </c>
      <c r="G231" s="89" t="s">
        <v>1052</v>
      </c>
      <c r="H231" s="89" t="s">
        <v>1090</v>
      </c>
      <c r="I231" s="91" t="s">
        <v>1123</v>
      </c>
    </row>
    <row r="232" spans="1:9" ht="16.5" customHeight="1" x14ac:dyDescent="0.2">
      <c r="A232" s="85">
        <v>42111</v>
      </c>
      <c r="B232" s="97" t="s">
        <v>1315</v>
      </c>
      <c r="C232" s="125" t="s">
        <v>94</v>
      </c>
      <c r="D232" s="126" t="s">
        <v>8</v>
      </c>
      <c r="E232" s="87">
        <v>1700</v>
      </c>
      <c r="F232" s="88" t="s">
        <v>39</v>
      </c>
      <c r="G232" s="89" t="s">
        <v>1052</v>
      </c>
      <c r="H232" s="89" t="s">
        <v>1090</v>
      </c>
      <c r="I232" s="91" t="s">
        <v>1123</v>
      </c>
    </row>
    <row r="233" spans="1:9" ht="16.5" customHeight="1" x14ac:dyDescent="0.2">
      <c r="A233" s="85">
        <v>42111</v>
      </c>
      <c r="B233" s="97" t="s">
        <v>1305</v>
      </c>
      <c r="C233" s="125" t="s">
        <v>94</v>
      </c>
      <c r="D233" s="126" t="s">
        <v>8</v>
      </c>
      <c r="E233" s="87">
        <v>200</v>
      </c>
      <c r="F233" s="88" t="s">
        <v>39</v>
      </c>
      <c r="G233" s="89" t="s">
        <v>1052</v>
      </c>
      <c r="H233" s="89" t="s">
        <v>1090</v>
      </c>
      <c r="I233" s="91" t="s">
        <v>1123</v>
      </c>
    </row>
    <row r="234" spans="1:9" ht="16.5" customHeight="1" x14ac:dyDescent="0.2">
      <c r="A234" s="85">
        <v>42111</v>
      </c>
      <c r="B234" s="97" t="s">
        <v>1316</v>
      </c>
      <c r="C234" s="125" t="s">
        <v>94</v>
      </c>
      <c r="D234" s="126" t="s">
        <v>8</v>
      </c>
      <c r="E234" s="87">
        <v>400</v>
      </c>
      <c r="F234" s="88" t="s">
        <v>39</v>
      </c>
      <c r="G234" s="89" t="s">
        <v>1052</v>
      </c>
      <c r="H234" s="89" t="s">
        <v>1090</v>
      </c>
      <c r="I234" s="91" t="s">
        <v>1123</v>
      </c>
    </row>
    <row r="235" spans="1:9" ht="16.5" customHeight="1" x14ac:dyDescent="0.2">
      <c r="A235" s="85">
        <v>42111</v>
      </c>
      <c r="B235" s="97" t="s">
        <v>1300</v>
      </c>
      <c r="C235" s="125" t="s">
        <v>215</v>
      </c>
      <c r="D235" s="126" t="s">
        <v>8</v>
      </c>
      <c r="E235" s="87">
        <v>1100</v>
      </c>
      <c r="F235" s="88" t="s">
        <v>39</v>
      </c>
      <c r="G235" s="89" t="s">
        <v>1052</v>
      </c>
      <c r="H235" s="89" t="s">
        <v>1090</v>
      </c>
      <c r="I235" s="91" t="s">
        <v>1123</v>
      </c>
    </row>
    <row r="236" spans="1:9" ht="16.5" customHeight="1" x14ac:dyDescent="0.2">
      <c r="A236" s="85">
        <v>42111</v>
      </c>
      <c r="B236" s="97" t="s">
        <v>1317</v>
      </c>
      <c r="C236" s="125" t="s">
        <v>94</v>
      </c>
      <c r="D236" s="126" t="s">
        <v>8</v>
      </c>
      <c r="E236" s="87">
        <v>400</v>
      </c>
      <c r="F236" s="88" t="s">
        <v>39</v>
      </c>
      <c r="G236" s="89" t="s">
        <v>1052</v>
      </c>
      <c r="H236" s="89" t="s">
        <v>1090</v>
      </c>
      <c r="I236" s="91" t="s">
        <v>1123</v>
      </c>
    </row>
    <row r="237" spans="1:9" ht="16.5" customHeight="1" x14ac:dyDescent="0.2">
      <c r="A237" s="85">
        <v>42111</v>
      </c>
      <c r="B237" s="97" t="s">
        <v>1300</v>
      </c>
      <c r="C237" s="125" t="s">
        <v>215</v>
      </c>
      <c r="D237" s="126" t="s">
        <v>8</v>
      </c>
      <c r="E237" s="87">
        <v>1100</v>
      </c>
      <c r="F237" s="88" t="s">
        <v>39</v>
      </c>
      <c r="G237" s="89" t="s">
        <v>1052</v>
      </c>
      <c r="H237" s="89" t="s">
        <v>1090</v>
      </c>
      <c r="I237" s="91" t="s">
        <v>1123</v>
      </c>
    </row>
    <row r="238" spans="1:9" ht="16.5" customHeight="1" x14ac:dyDescent="0.2">
      <c r="A238" s="85">
        <v>42111</v>
      </c>
      <c r="B238" s="97" t="s">
        <v>1310</v>
      </c>
      <c r="C238" s="125" t="s">
        <v>94</v>
      </c>
      <c r="D238" s="126" t="s">
        <v>8</v>
      </c>
      <c r="E238" s="87">
        <v>200</v>
      </c>
      <c r="F238" s="88" t="s">
        <v>39</v>
      </c>
      <c r="G238" s="89" t="s">
        <v>1052</v>
      </c>
      <c r="H238" s="89" t="s">
        <v>1090</v>
      </c>
      <c r="I238" s="91" t="s">
        <v>1123</v>
      </c>
    </row>
    <row r="239" spans="1:9" ht="16.5" customHeight="1" x14ac:dyDescent="0.2">
      <c r="A239" s="85">
        <v>42111</v>
      </c>
      <c r="B239" s="97" t="s">
        <v>1318</v>
      </c>
      <c r="C239" s="125" t="s">
        <v>94</v>
      </c>
      <c r="D239" s="126" t="s">
        <v>8</v>
      </c>
      <c r="E239" s="87">
        <v>1700</v>
      </c>
      <c r="F239" s="88" t="s">
        <v>39</v>
      </c>
      <c r="G239" s="89" t="s">
        <v>1052</v>
      </c>
      <c r="H239" s="89" t="s">
        <v>1090</v>
      </c>
      <c r="I239" s="91" t="s">
        <v>1123</v>
      </c>
    </row>
    <row r="240" spans="1:9" ht="16.5" customHeight="1" x14ac:dyDescent="0.2">
      <c r="A240" s="85">
        <v>42111</v>
      </c>
      <c r="B240" s="97" t="s">
        <v>1312</v>
      </c>
      <c r="C240" s="125" t="s">
        <v>94</v>
      </c>
      <c r="D240" s="126" t="s">
        <v>8</v>
      </c>
      <c r="E240" s="87">
        <v>200</v>
      </c>
      <c r="F240" s="88" t="s">
        <v>39</v>
      </c>
      <c r="G240" s="89" t="s">
        <v>1052</v>
      </c>
      <c r="H240" s="89" t="s">
        <v>1090</v>
      </c>
      <c r="I240" s="91" t="s">
        <v>1123</v>
      </c>
    </row>
    <row r="241" spans="1:9" ht="16.5" customHeight="1" x14ac:dyDescent="0.2">
      <c r="A241" s="85">
        <v>42111</v>
      </c>
      <c r="B241" s="97" t="s">
        <v>1313</v>
      </c>
      <c r="C241" s="125" t="s">
        <v>94</v>
      </c>
      <c r="D241" s="126" t="s">
        <v>8</v>
      </c>
      <c r="E241" s="87">
        <v>200</v>
      </c>
      <c r="F241" s="88" t="s">
        <v>39</v>
      </c>
      <c r="G241" s="89" t="s">
        <v>1052</v>
      </c>
      <c r="H241" s="89" t="s">
        <v>1090</v>
      </c>
      <c r="I241" s="91" t="s">
        <v>1123</v>
      </c>
    </row>
    <row r="242" spans="1:9" ht="16.5" customHeight="1" x14ac:dyDescent="0.2">
      <c r="A242" s="85">
        <v>42111</v>
      </c>
      <c r="B242" s="97" t="s">
        <v>1314</v>
      </c>
      <c r="C242" s="125" t="s">
        <v>94</v>
      </c>
      <c r="D242" s="126" t="s">
        <v>8</v>
      </c>
      <c r="E242" s="87">
        <v>200</v>
      </c>
      <c r="F242" s="88" t="s">
        <v>39</v>
      </c>
      <c r="G242" s="89" t="s">
        <v>1052</v>
      </c>
      <c r="H242" s="89" t="s">
        <v>1090</v>
      </c>
      <c r="I242" s="91" t="s">
        <v>1123</v>
      </c>
    </row>
    <row r="243" spans="1:9" ht="16.5" customHeight="1" x14ac:dyDescent="0.2">
      <c r="A243" s="85">
        <v>42111</v>
      </c>
      <c r="B243" s="97" t="s">
        <v>1302</v>
      </c>
      <c r="C243" s="125" t="s">
        <v>249</v>
      </c>
      <c r="D243" s="126" t="s">
        <v>8</v>
      </c>
      <c r="E243" s="87">
        <v>3000</v>
      </c>
      <c r="F243" s="88" t="s">
        <v>39</v>
      </c>
      <c r="G243" s="89" t="s">
        <v>1052</v>
      </c>
      <c r="H243" s="89" t="s">
        <v>1090</v>
      </c>
      <c r="I243" s="91" t="s">
        <v>1123</v>
      </c>
    </row>
    <row r="244" spans="1:9" ht="16.5" customHeight="1" x14ac:dyDescent="0.2">
      <c r="A244" s="85">
        <v>42111</v>
      </c>
      <c r="B244" s="97" t="s">
        <v>1416</v>
      </c>
      <c r="C244" s="125" t="s">
        <v>249</v>
      </c>
      <c r="D244" s="126" t="s">
        <v>8</v>
      </c>
      <c r="E244" s="87">
        <v>5000</v>
      </c>
      <c r="F244" s="88" t="s">
        <v>39</v>
      </c>
      <c r="G244" s="89" t="s">
        <v>1052</v>
      </c>
      <c r="H244" s="89" t="s">
        <v>1090</v>
      </c>
      <c r="I244" s="91" t="s">
        <v>1123</v>
      </c>
    </row>
    <row r="245" spans="1:9" ht="16.5" customHeight="1" x14ac:dyDescent="0.2">
      <c r="A245" s="85">
        <v>42111</v>
      </c>
      <c r="B245" s="97" t="s">
        <v>1387</v>
      </c>
      <c r="C245" s="125" t="s">
        <v>94</v>
      </c>
      <c r="D245" s="126" t="s">
        <v>8</v>
      </c>
      <c r="E245" s="87">
        <v>2600</v>
      </c>
      <c r="F245" s="88" t="s">
        <v>12</v>
      </c>
      <c r="G245" s="89" t="s">
        <v>1052</v>
      </c>
      <c r="H245" s="89" t="s">
        <v>1084</v>
      </c>
      <c r="I245" s="91" t="s">
        <v>1123</v>
      </c>
    </row>
    <row r="246" spans="1:9" ht="16.5" customHeight="1" x14ac:dyDescent="0.2">
      <c r="A246" s="85">
        <v>42111</v>
      </c>
      <c r="B246" s="97" t="s">
        <v>1419</v>
      </c>
      <c r="C246" s="125" t="s">
        <v>249</v>
      </c>
      <c r="D246" s="126" t="s">
        <v>8</v>
      </c>
      <c r="E246" s="87">
        <v>5000</v>
      </c>
      <c r="F246" s="88" t="s">
        <v>12</v>
      </c>
      <c r="G246" s="89" t="s">
        <v>1052</v>
      </c>
      <c r="H246" s="89" t="s">
        <v>1084</v>
      </c>
      <c r="I246" s="91" t="s">
        <v>1123</v>
      </c>
    </row>
    <row r="247" spans="1:9" ht="16.5" customHeight="1" x14ac:dyDescent="0.2">
      <c r="A247" s="85">
        <v>42111</v>
      </c>
      <c r="B247" s="97" t="s">
        <v>1388</v>
      </c>
      <c r="C247" s="125" t="s">
        <v>249</v>
      </c>
      <c r="D247" s="126" t="s">
        <v>8</v>
      </c>
      <c r="E247" s="87">
        <v>3000</v>
      </c>
      <c r="F247" s="88" t="s">
        <v>12</v>
      </c>
      <c r="G247" s="89" t="s">
        <v>1052</v>
      </c>
      <c r="H247" s="89" t="s">
        <v>1084</v>
      </c>
      <c r="I247" s="91" t="s">
        <v>1123</v>
      </c>
    </row>
    <row r="248" spans="1:9" ht="16.5" customHeight="1" x14ac:dyDescent="0.2">
      <c r="A248" s="85">
        <v>42111</v>
      </c>
      <c r="B248" s="97" t="s">
        <v>1389</v>
      </c>
      <c r="C248" s="125" t="s">
        <v>215</v>
      </c>
      <c r="D248" s="126" t="s">
        <v>8</v>
      </c>
      <c r="E248" s="87">
        <v>2250</v>
      </c>
      <c r="F248" s="88" t="s">
        <v>12</v>
      </c>
      <c r="G248" s="89" t="s">
        <v>1052</v>
      </c>
      <c r="H248" s="89" t="s">
        <v>1084</v>
      </c>
      <c r="I248" s="91" t="s">
        <v>1123</v>
      </c>
    </row>
    <row r="249" spans="1:9" ht="16.5" customHeight="1" x14ac:dyDescent="0.2">
      <c r="A249" s="85">
        <v>42112</v>
      </c>
      <c r="B249" s="97" t="s">
        <v>1319</v>
      </c>
      <c r="C249" s="125" t="s">
        <v>94</v>
      </c>
      <c r="D249" s="126" t="s">
        <v>8</v>
      </c>
      <c r="E249" s="87">
        <v>200</v>
      </c>
      <c r="F249" s="88" t="s">
        <v>39</v>
      </c>
      <c r="G249" s="89" t="s">
        <v>1052</v>
      </c>
      <c r="H249" s="89" t="s">
        <v>1090</v>
      </c>
      <c r="I249" s="91" t="s">
        <v>1123</v>
      </c>
    </row>
    <row r="250" spans="1:9" ht="16.5" customHeight="1" x14ac:dyDescent="0.2">
      <c r="A250" s="85">
        <v>42112</v>
      </c>
      <c r="B250" s="97" t="s">
        <v>1305</v>
      </c>
      <c r="C250" s="125" t="s">
        <v>94</v>
      </c>
      <c r="D250" s="126" t="s">
        <v>8</v>
      </c>
      <c r="E250" s="87">
        <v>200</v>
      </c>
      <c r="F250" s="88" t="s">
        <v>39</v>
      </c>
      <c r="G250" s="89" t="s">
        <v>1052</v>
      </c>
      <c r="H250" s="89" t="s">
        <v>1090</v>
      </c>
      <c r="I250" s="91" t="s">
        <v>1123</v>
      </c>
    </row>
    <row r="251" spans="1:9" ht="16.5" customHeight="1" x14ac:dyDescent="0.2">
      <c r="A251" s="85">
        <v>42112</v>
      </c>
      <c r="B251" s="97" t="s">
        <v>1320</v>
      </c>
      <c r="C251" s="125" t="s">
        <v>94</v>
      </c>
      <c r="D251" s="126" t="s">
        <v>8</v>
      </c>
      <c r="E251" s="87">
        <v>400</v>
      </c>
      <c r="F251" s="88" t="s">
        <v>39</v>
      </c>
      <c r="G251" s="89" t="s">
        <v>1052</v>
      </c>
      <c r="H251" s="89" t="s">
        <v>1090</v>
      </c>
      <c r="I251" s="91" t="s">
        <v>1123</v>
      </c>
    </row>
    <row r="252" spans="1:9" ht="16.5" customHeight="1" x14ac:dyDescent="0.2">
      <c r="A252" s="85">
        <v>42112</v>
      </c>
      <c r="B252" s="97" t="s">
        <v>1321</v>
      </c>
      <c r="C252" s="125" t="s">
        <v>94</v>
      </c>
      <c r="D252" s="126" t="s">
        <v>8</v>
      </c>
      <c r="E252" s="87">
        <v>400</v>
      </c>
      <c r="F252" s="88" t="s">
        <v>39</v>
      </c>
      <c r="G252" s="89" t="s">
        <v>1052</v>
      </c>
      <c r="H252" s="89" t="s">
        <v>1090</v>
      </c>
      <c r="I252" s="91" t="s">
        <v>1123</v>
      </c>
    </row>
    <row r="253" spans="1:9" ht="16.5" customHeight="1" x14ac:dyDescent="0.2">
      <c r="A253" s="85">
        <v>42112</v>
      </c>
      <c r="B253" s="97" t="s">
        <v>1322</v>
      </c>
      <c r="C253" s="125" t="s">
        <v>94</v>
      </c>
      <c r="D253" s="126" t="s">
        <v>8</v>
      </c>
      <c r="E253" s="87">
        <v>400</v>
      </c>
      <c r="F253" s="88" t="s">
        <v>39</v>
      </c>
      <c r="G253" s="89" t="s">
        <v>1052</v>
      </c>
      <c r="H253" s="89" t="s">
        <v>1090</v>
      </c>
      <c r="I253" s="91" t="s">
        <v>1123</v>
      </c>
    </row>
    <row r="254" spans="1:9" ht="16.5" customHeight="1" x14ac:dyDescent="0.2">
      <c r="A254" s="85">
        <v>42112</v>
      </c>
      <c r="B254" s="97" t="s">
        <v>1323</v>
      </c>
      <c r="C254" s="125" t="s">
        <v>94</v>
      </c>
      <c r="D254" s="126" t="s">
        <v>8</v>
      </c>
      <c r="E254" s="87">
        <v>400</v>
      </c>
      <c r="F254" s="88" t="s">
        <v>39</v>
      </c>
      <c r="G254" s="89" t="s">
        <v>1052</v>
      </c>
      <c r="H254" s="89" t="s">
        <v>1090</v>
      </c>
      <c r="I254" s="91" t="s">
        <v>1123</v>
      </c>
    </row>
    <row r="255" spans="1:9" ht="16.5" customHeight="1" x14ac:dyDescent="0.2">
      <c r="A255" s="85">
        <v>42112</v>
      </c>
      <c r="B255" s="97" t="s">
        <v>1324</v>
      </c>
      <c r="C255" s="125" t="s">
        <v>94</v>
      </c>
      <c r="D255" s="126" t="s">
        <v>8</v>
      </c>
      <c r="E255" s="87">
        <v>200</v>
      </c>
      <c r="F255" s="88" t="s">
        <v>39</v>
      </c>
      <c r="G255" s="89" t="s">
        <v>1052</v>
      </c>
      <c r="H255" s="89" t="s">
        <v>1090</v>
      </c>
      <c r="I255" s="91" t="s">
        <v>1123</v>
      </c>
    </row>
    <row r="256" spans="1:9" ht="16.5" customHeight="1" x14ac:dyDescent="0.2">
      <c r="A256" s="85">
        <v>42112</v>
      </c>
      <c r="B256" s="97" t="s">
        <v>1300</v>
      </c>
      <c r="C256" s="125" t="s">
        <v>215</v>
      </c>
      <c r="D256" s="126" t="s">
        <v>8</v>
      </c>
      <c r="E256" s="87">
        <v>2100</v>
      </c>
      <c r="F256" s="88" t="s">
        <v>39</v>
      </c>
      <c r="G256" s="89" t="s">
        <v>1052</v>
      </c>
      <c r="H256" s="89" t="s">
        <v>1090</v>
      </c>
      <c r="I256" s="91" t="s">
        <v>1123</v>
      </c>
    </row>
    <row r="257" spans="1:11" ht="16.5" customHeight="1" x14ac:dyDescent="0.2">
      <c r="A257" s="85">
        <v>42112</v>
      </c>
      <c r="B257" s="97" t="s">
        <v>1302</v>
      </c>
      <c r="C257" s="125" t="s">
        <v>249</v>
      </c>
      <c r="D257" s="126" t="s">
        <v>8</v>
      </c>
      <c r="E257" s="87">
        <v>3000</v>
      </c>
      <c r="F257" s="88" t="s">
        <v>39</v>
      </c>
      <c r="G257" s="89" t="s">
        <v>1052</v>
      </c>
      <c r="H257" s="89" t="s">
        <v>1090</v>
      </c>
      <c r="I257" s="91" t="s">
        <v>1123</v>
      </c>
    </row>
    <row r="258" spans="1:11" ht="16.5" customHeight="1" x14ac:dyDescent="0.2">
      <c r="A258" s="85">
        <v>42112</v>
      </c>
      <c r="B258" s="97" t="s">
        <v>1416</v>
      </c>
      <c r="C258" s="125" t="s">
        <v>249</v>
      </c>
      <c r="D258" s="126" t="s">
        <v>8</v>
      </c>
      <c r="E258" s="87">
        <v>5000</v>
      </c>
      <c r="F258" s="88" t="s">
        <v>39</v>
      </c>
      <c r="G258" s="89" t="s">
        <v>1052</v>
      </c>
      <c r="H258" s="89" t="s">
        <v>1090</v>
      </c>
      <c r="I258" s="91" t="s">
        <v>1123</v>
      </c>
    </row>
    <row r="259" spans="1:11" ht="16.5" customHeight="1" x14ac:dyDescent="0.2">
      <c r="A259" s="85">
        <v>42112</v>
      </c>
      <c r="B259" s="97" t="s">
        <v>1300</v>
      </c>
      <c r="C259" s="125" t="s">
        <v>215</v>
      </c>
      <c r="D259" s="126" t="s">
        <v>8</v>
      </c>
      <c r="E259" s="87">
        <v>900</v>
      </c>
      <c r="F259" s="88" t="s">
        <v>39</v>
      </c>
      <c r="G259" s="89" t="s">
        <v>1052</v>
      </c>
      <c r="H259" s="89" t="s">
        <v>1090</v>
      </c>
      <c r="I259" s="91" t="s">
        <v>1123</v>
      </c>
    </row>
    <row r="260" spans="1:11" ht="16.5" customHeight="1" x14ac:dyDescent="0.2">
      <c r="A260" s="85">
        <v>42112</v>
      </c>
      <c r="B260" s="97" t="s">
        <v>1387</v>
      </c>
      <c r="C260" s="125" t="s">
        <v>94</v>
      </c>
      <c r="D260" s="126" t="s">
        <v>8</v>
      </c>
      <c r="E260" s="87">
        <v>2000</v>
      </c>
      <c r="F260" s="88" t="s">
        <v>12</v>
      </c>
      <c r="G260" s="89" t="s">
        <v>1052</v>
      </c>
      <c r="H260" s="89" t="s">
        <v>1084</v>
      </c>
      <c r="I260" s="91" t="s">
        <v>1123</v>
      </c>
    </row>
    <row r="261" spans="1:11" ht="16.5" customHeight="1" x14ac:dyDescent="0.2">
      <c r="A261" s="85">
        <v>42112</v>
      </c>
      <c r="B261" s="97" t="s">
        <v>1388</v>
      </c>
      <c r="C261" s="125" t="s">
        <v>249</v>
      </c>
      <c r="D261" s="126" t="s">
        <v>8</v>
      </c>
      <c r="E261" s="87">
        <v>3000</v>
      </c>
      <c r="F261" s="88" t="s">
        <v>12</v>
      </c>
      <c r="G261" s="89" t="s">
        <v>1052</v>
      </c>
      <c r="H261" s="89" t="s">
        <v>1084</v>
      </c>
      <c r="I261" s="91" t="s">
        <v>1123</v>
      </c>
      <c r="K261" s="92"/>
    </row>
    <row r="262" spans="1:11" ht="16.5" customHeight="1" x14ac:dyDescent="0.2">
      <c r="A262" s="85">
        <v>42112</v>
      </c>
      <c r="B262" s="97" t="s">
        <v>1419</v>
      </c>
      <c r="C262" s="125" t="s">
        <v>249</v>
      </c>
      <c r="D262" s="126" t="s">
        <v>8</v>
      </c>
      <c r="E262" s="87">
        <v>5000</v>
      </c>
      <c r="F262" s="88" t="s">
        <v>12</v>
      </c>
      <c r="G262" s="89" t="s">
        <v>1052</v>
      </c>
      <c r="H262" s="89" t="s">
        <v>1084</v>
      </c>
      <c r="I262" s="91" t="s">
        <v>1123</v>
      </c>
    </row>
    <row r="263" spans="1:11" ht="16.5" customHeight="1" x14ac:dyDescent="0.2">
      <c r="A263" s="85">
        <v>42112</v>
      </c>
      <c r="B263" s="97" t="s">
        <v>1389</v>
      </c>
      <c r="C263" s="125" t="s">
        <v>215</v>
      </c>
      <c r="D263" s="126" t="s">
        <v>8</v>
      </c>
      <c r="E263" s="87">
        <v>2500</v>
      </c>
      <c r="F263" s="88" t="s">
        <v>12</v>
      </c>
      <c r="G263" s="89" t="s">
        <v>1052</v>
      </c>
      <c r="H263" s="89" t="s">
        <v>1084</v>
      </c>
      <c r="I263" s="91" t="s">
        <v>1123</v>
      </c>
    </row>
    <row r="264" spans="1:11" ht="16.5" customHeight="1" x14ac:dyDescent="0.2">
      <c r="A264" s="85">
        <v>42113</v>
      </c>
      <c r="B264" s="97" t="s">
        <v>1325</v>
      </c>
      <c r="C264" s="125" t="s">
        <v>94</v>
      </c>
      <c r="D264" s="126" t="s">
        <v>8</v>
      </c>
      <c r="E264" s="87">
        <v>400</v>
      </c>
      <c r="F264" s="88" t="s">
        <v>39</v>
      </c>
      <c r="G264" s="89" t="s">
        <v>1052</v>
      </c>
      <c r="H264" s="89" t="s">
        <v>1090</v>
      </c>
      <c r="I264" s="91" t="s">
        <v>1123</v>
      </c>
    </row>
    <row r="265" spans="1:11" ht="16.5" customHeight="1" x14ac:dyDescent="0.2">
      <c r="A265" s="85">
        <v>42113</v>
      </c>
      <c r="B265" s="97" t="s">
        <v>1326</v>
      </c>
      <c r="C265" s="125" t="s">
        <v>94</v>
      </c>
      <c r="D265" s="126" t="s">
        <v>8</v>
      </c>
      <c r="E265" s="87">
        <v>400</v>
      </c>
      <c r="F265" s="88" t="s">
        <v>39</v>
      </c>
      <c r="G265" s="89" t="s">
        <v>1052</v>
      </c>
      <c r="H265" s="89" t="s">
        <v>1090</v>
      </c>
      <c r="I265" s="91" t="s">
        <v>1123</v>
      </c>
    </row>
    <row r="266" spans="1:11" ht="16.5" customHeight="1" x14ac:dyDescent="0.2">
      <c r="A266" s="85">
        <v>42113</v>
      </c>
      <c r="B266" s="97" t="s">
        <v>1303</v>
      </c>
      <c r="C266" s="125" t="s">
        <v>94</v>
      </c>
      <c r="D266" s="126" t="s">
        <v>8</v>
      </c>
      <c r="E266" s="87">
        <v>200</v>
      </c>
      <c r="F266" s="88" t="s">
        <v>39</v>
      </c>
      <c r="G266" s="89" t="s">
        <v>1052</v>
      </c>
      <c r="H266" s="89" t="s">
        <v>1090</v>
      </c>
      <c r="I266" s="91" t="s">
        <v>1123</v>
      </c>
    </row>
    <row r="267" spans="1:11" ht="16.5" customHeight="1" x14ac:dyDescent="0.2">
      <c r="A267" s="85">
        <v>42113</v>
      </c>
      <c r="B267" s="97" t="s">
        <v>1327</v>
      </c>
      <c r="C267" s="125" t="s">
        <v>94</v>
      </c>
      <c r="D267" s="126" t="s">
        <v>8</v>
      </c>
      <c r="E267" s="87">
        <v>2500</v>
      </c>
      <c r="F267" s="88" t="s">
        <v>39</v>
      </c>
      <c r="G267" s="89" t="s">
        <v>1052</v>
      </c>
      <c r="H267" s="89" t="s">
        <v>1090</v>
      </c>
      <c r="I267" s="91" t="s">
        <v>1123</v>
      </c>
    </row>
    <row r="268" spans="1:11" ht="16.5" customHeight="1" x14ac:dyDescent="0.2">
      <c r="A268" s="85">
        <v>42113</v>
      </c>
      <c r="B268" s="97" t="s">
        <v>1328</v>
      </c>
      <c r="C268" s="125" t="s">
        <v>94</v>
      </c>
      <c r="D268" s="126" t="s">
        <v>8</v>
      </c>
      <c r="E268" s="87">
        <v>500</v>
      </c>
      <c r="F268" s="88" t="s">
        <v>39</v>
      </c>
      <c r="G268" s="89" t="s">
        <v>1052</v>
      </c>
      <c r="H268" s="89" t="s">
        <v>1090</v>
      </c>
      <c r="I268" s="91" t="s">
        <v>1123</v>
      </c>
    </row>
    <row r="269" spans="1:11" ht="16.5" customHeight="1" x14ac:dyDescent="0.2">
      <c r="A269" s="85">
        <v>42113</v>
      </c>
      <c r="B269" s="97" t="s">
        <v>1329</v>
      </c>
      <c r="C269" s="125" t="s">
        <v>94</v>
      </c>
      <c r="D269" s="126" t="s">
        <v>8</v>
      </c>
      <c r="E269" s="87">
        <v>2500</v>
      </c>
      <c r="F269" s="88" t="s">
        <v>39</v>
      </c>
      <c r="G269" s="89" t="s">
        <v>1052</v>
      </c>
      <c r="H269" s="89" t="s">
        <v>1090</v>
      </c>
      <c r="I269" s="91" t="s">
        <v>1123</v>
      </c>
    </row>
    <row r="270" spans="1:11" ht="16.5" customHeight="1" x14ac:dyDescent="0.2">
      <c r="A270" s="85">
        <v>42113</v>
      </c>
      <c r="B270" s="97" t="s">
        <v>1330</v>
      </c>
      <c r="C270" s="125" t="s">
        <v>94</v>
      </c>
      <c r="D270" s="126" t="s">
        <v>8</v>
      </c>
      <c r="E270" s="87">
        <v>600</v>
      </c>
      <c r="F270" s="88" t="s">
        <v>39</v>
      </c>
      <c r="G270" s="89" t="s">
        <v>1052</v>
      </c>
      <c r="H270" s="89" t="s">
        <v>1090</v>
      </c>
      <c r="I270" s="91" t="s">
        <v>1123</v>
      </c>
    </row>
    <row r="271" spans="1:11" ht="16.5" customHeight="1" x14ac:dyDescent="0.2">
      <c r="A271" s="85">
        <v>42113</v>
      </c>
      <c r="B271" s="97" t="s">
        <v>1302</v>
      </c>
      <c r="C271" s="125" t="s">
        <v>249</v>
      </c>
      <c r="D271" s="126" t="s">
        <v>8</v>
      </c>
      <c r="E271" s="87">
        <v>3000</v>
      </c>
      <c r="F271" s="88" t="s">
        <v>39</v>
      </c>
      <c r="G271" s="89" t="s">
        <v>1052</v>
      </c>
      <c r="H271" s="89" t="s">
        <v>1090</v>
      </c>
      <c r="I271" s="91" t="s">
        <v>1123</v>
      </c>
    </row>
    <row r="272" spans="1:11" ht="16.5" customHeight="1" x14ac:dyDescent="0.2">
      <c r="A272" s="85">
        <v>42113</v>
      </c>
      <c r="B272" s="97" t="s">
        <v>1390</v>
      </c>
      <c r="C272" s="125" t="s">
        <v>94</v>
      </c>
      <c r="D272" s="126" t="s">
        <v>8</v>
      </c>
      <c r="E272" s="87">
        <v>200</v>
      </c>
      <c r="F272" s="88" t="s">
        <v>12</v>
      </c>
      <c r="G272" s="89" t="s">
        <v>1052</v>
      </c>
      <c r="H272" s="89" t="s">
        <v>1084</v>
      </c>
      <c r="I272" s="91" t="s">
        <v>1123</v>
      </c>
    </row>
    <row r="273" spans="1:9" ht="16.5" customHeight="1" x14ac:dyDescent="0.2">
      <c r="A273" s="85">
        <v>42113</v>
      </c>
      <c r="B273" s="97" t="s">
        <v>1391</v>
      </c>
      <c r="C273" s="125" t="s">
        <v>94</v>
      </c>
      <c r="D273" s="126" t="s">
        <v>8</v>
      </c>
      <c r="E273" s="87">
        <v>6200</v>
      </c>
      <c r="F273" s="88" t="s">
        <v>12</v>
      </c>
      <c r="G273" s="89" t="s">
        <v>1052</v>
      </c>
      <c r="H273" s="89" t="s">
        <v>1084</v>
      </c>
      <c r="I273" s="91" t="s">
        <v>1123</v>
      </c>
    </row>
    <row r="274" spans="1:9" ht="16.5" customHeight="1" x14ac:dyDescent="0.2">
      <c r="A274" s="85">
        <v>42113</v>
      </c>
      <c r="B274" s="97" t="s">
        <v>1392</v>
      </c>
      <c r="C274" s="125" t="s">
        <v>94</v>
      </c>
      <c r="D274" s="126" t="s">
        <v>8</v>
      </c>
      <c r="E274" s="87">
        <v>600</v>
      </c>
      <c r="F274" s="88" t="s">
        <v>12</v>
      </c>
      <c r="G274" s="89" t="s">
        <v>1052</v>
      </c>
      <c r="H274" s="89" t="s">
        <v>1084</v>
      </c>
      <c r="I274" s="91" t="s">
        <v>1123</v>
      </c>
    </row>
    <row r="275" spans="1:9" ht="16.5" customHeight="1" x14ac:dyDescent="0.2">
      <c r="A275" s="85">
        <v>42113</v>
      </c>
      <c r="B275" s="97" t="s">
        <v>1388</v>
      </c>
      <c r="C275" s="125" t="s">
        <v>249</v>
      </c>
      <c r="D275" s="126" t="s">
        <v>8</v>
      </c>
      <c r="E275" s="87">
        <v>3000</v>
      </c>
      <c r="F275" s="88" t="s">
        <v>12</v>
      </c>
      <c r="G275" s="89" t="s">
        <v>1052</v>
      </c>
      <c r="H275" s="89" t="s">
        <v>1084</v>
      </c>
      <c r="I275" s="91" t="s">
        <v>1123</v>
      </c>
    </row>
    <row r="276" spans="1:9" ht="16.5" customHeight="1" x14ac:dyDescent="0.2">
      <c r="A276" s="85">
        <v>42116</v>
      </c>
      <c r="B276" s="43" t="s">
        <v>1154</v>
      </c>
      <c r="C276" s="130" t="s">
        <v>110</v>
      </c>
      <c r="D276" s="142" t="s">
        <v>9</v>
      </c>
      <c r="E276" s="87">
        <v>25000</v>
      </c>
      <c r="F276" s="88" t="s">
        <v>35</v>
      </c>
      <c r="G276" s="89" t="s">
        <v>1052</v>
      </c>
      <c r="H276" s="90" t="s">
        <v>1099</v>
      </c>
      <c r="I276" s="91" t="s">
        <v>1123</v>
      </c>
    </row>
    <row r="277" spans="1:9" ht="16.5" customHeight="1" x14ac:dyDescent="0.2">
      <c r="A277" s="85">
        <v>42116</v>
      </c>
      <c r="B277" s="43" t="s">
        <v>1155</v>
      </c>
      <c r="C277" s="130" t="s">
        <v>94</v>
      </c>
      <c r="D277" s="142" t="s">
        <v>9</v>
      </c>
      <c r="E277" s="87">
        <v>500</v>
      </c>
      <c r="F277" s="88" t="s">
        <v>35</v>
      </c>
      <c r="G277" s="89" t="s">
        <v>1052</v>
      </c>
      <c r="H277" s="90" t="s">
        <v>1099</v>
      </c>
      <c r="I277" s="91" t="s">
        <v>1123</v>
      </c>
    </row>
    <row r="278" spans="1:9" ht="16.5" customHeight="1" x14ac:dyDescent="0.2">
      <c r="A278" s="85">
        <v>42116</v>
      </c>
      <c r="B278" s="43" t="s">
        <v>1156</v>
      </c>
      <c r="C278" s="130" t="s">
        <v>94</v>
      </c>
      <c r="D278" s="142" t="s">
        <v>9</v>
      </c>
      <c r="E278" s="87">
        <v>500</v>
      </c>
      <c r="F278" s="88" t="s">
        <v>35</v>
      </c>
      <c r="G278" s="89" t="s">
        <v>1052</v>
      </c>
      <c r="H278" s="90" t="s">
        <v>1099</v>
      </c>
      <c r="I278" s="91" t="s">
        <v>1123</v>
      </c>
    </row>
    <row r="279" spans="1:9" ht="16.5" customHeight="1" x14ac:dyDescent="0.2">
      <c r="A279" s="85">
        <v>42116</v>
      </c>
      <c r="B279" s="43" t="s">
        <v>1157</v>
      </c>
      <c r="C279" s="130" t="s">
        <v>94</v>
      </c>
      <c r="D279" s="142" t="s">
        <v>9</v>
      </c>
      <c r="E279" s="87">
        <v>700</v>
      </c>
      <c r="F279" s="88" t="s">
        <v>35</v>
      </c>
      <c r="G279" s="89" t="s">
        <v>1052</v>
      </c>
      <c r="H279" s="90" t="s">
        <v>1101</v>
      </c>
      <c r="I279" s="91" t="s">
        <v>1123</v>
      </c>
    </row>
    <row r="280" spans="1:9" ht="16.5" customHeight="1" x14ac:dyDescent="0.2">
      <c r="A280" s="85">
        <v>42116</v>
      </c>
      <c r="B280" s="43" t="s">
        <v>1158</v>
      </c>
      <c r="C280" s="130" t="s">
        <v>94</v>
      </c>
      <c r="D280" s="142" t="s">
        <v>9</v>
      </c>
      <c r="E280" s="87">
        <v>800</v>
      </c>
      <c r="F280" s="88" t="s">
        <v>35</v>
      </c>
      <c r="G280" s="89" t="s">
        <v>1052</v>
      </c>
      <c r="H280" s="90" t="s">
        <v>1101</v>
      </c>
      <c r="I280" s="91" t="s">
        <v>1123</v>
      </c>
    </row>
    <row r="281" spans="1:9" ht="16.5" customHeight="1" x14ac:dyDescent="0.2">
      <c r="A281" s="85">
        <v>42116</v>
      </c>
      <c r="B281" s="43" t="s">
        <v>1159</v>
      </c>
      <c r="C281" s="130" t="s">
        <v>94</v>
      </c>
      <c r="D281" s="142" t="s">
        <v>9</v>
      </c>
      <c r="E281" s="87">
        <v>700</v>
      </c>
      <c r="F281" s="88" t="s">
        <v>35</v>
      </c>
      <c r="G281" s="89" t="s">
        <v>1052</v>
      </c>
      <c r="H281" s="90" t="s">
        <v>1101</v>
      </c>
      <c r="I281" s="91" t="s">
        <v>1123</v>
      </c>
    </row>
    <row r="282" spans="1:9" ht="16.5" customHeight="1" x14ac:dyDescent="0.2">
      <c r="A282" s="85">
        <v>42116</v>
      </c>
      <c r="B282" s="97" t="s">
        <v>1397</v>
      </c>
      <c r="C282" s="125" t="s">
        <v>94</v>
      </c>
      <c r="D282" s="126" t="s">
        <v>8</v>
      </c>
      <c r="E282" s="87">
        <v>1800</v>
      </c>
      <c r="F282" s="88" t="s">
        <v>12</v>
      </c>
      <c r="G282" s="89" t="s">
        <v>1052</v>
      </c>
      <c r="H282" s="89" t="s">
        <v>1102</v>
      </c>
      <c r="I282" s="91" t="s">
        <v>1123</v>
      </c>
    </row>
    <row r="283" spans="1:9" ht="16.5" customHeight="1" x14ac:dyDescent="0.2">
      <c r="A283" s="85">
        <v>42116</v>
      </c>
      <c r="B283" s="97" t="s">
        <v>1398</v>
      </c>
      <c r="C283" s="125" t="s">
        <v>94</v>
      </c>
      <c r="D283" s="126" t="s">
        <v>8</v>
      </c>
      <c r="E283" s="87">
        <v>100</v>
      </c>
      <c r="F283" s="88" t="s">
        <v>12</v>
      </c>
      <c r="G283" s="89" t="s">
        <v>1052</v>
      </c>
      <c r="H283" s="89" t="s">
        <v>1102</v>
      </c>
      <c r="I283" s="91" t="s">
        <v>1123</v>
      </c>
    </row>
    <row r="284" spans="1:9" ht="16.5" customHeight="1" x14ac:dyDescent="0.2">
      <c r="A284" s="85">
        <v>42116</v>
      </c>
      <c r="B284" s="97" t="s">
        <v>1399</v>
      </c>
      <c r="C284" s="125" t="s">
        <v>94</v>
      </c>
      <c r="D284" s="126" t="s">
        <v>8</v>
      </c>
      <c r="E284" s="87">
        <v>100</v>
      </c>
      <c r="F284" s="88" t="s">
        <v>12</v>
      </c>
      <c r="G284" s="89" t="s">
        <v>1052</v>
      </c>
      <c r="H284" s="89" t="s">
        <v>1102</v>
      </c>
      <c r="I284" s="91" t="s">
        <v>1123</v>
      </c>
    </row>
    <row r="285" spans="1:9" ht="16.5" customHeight="1" x14ac:dyDescent="0.2">
      <c r="A285" s="85">
        <v>42116</v>
      </c>
      <c r="B285" s="97" t="s">
        <v>1400</v>
      </c>
      <c r="C285" s="125" t="s">
        <v>94</v>
      </c>
      <c r="D285" s="126" t="s">
        <v>8</v>
      </c>
      <c r="E285" s="87">
        <v>1800</v>
      </c>
      <c r="F285" s="88" t="s">
        <v>12</v>
      </c>
      <c r="G285" s="89" t="s">
        <v>1052</v>
      </c>
      <c r="H285" s="89" t="s">
        <v>1102</v>
      </c>
      <c r="I285" s="91" t="s">
        <v>1123</v>
      </c>
    </row>
    <row r="286" spans="1:9" ht="16.5" customHeight="1" x14ac:dyDescent="0.2">
      <c r="A286" s="85">
        <v>42116</v>
      </c>
      <c r="B286" s="97" t="s">
        <v>1401</v>
      </c>
      <c r="C286" s="125" t="s">
        <v>215</v>
      </c>
      <c r="D286" s="126" t="s">
        <v>8</v>
      </c>
      <c r="E286" s="87">
        <v>1300</v>
      </c>
      <c r="F286" s="88" t="s">
        <v>12</v>
      </c>
      <c r="G286" s="89" t="s">
        <v>1052</v>
      </c>
      <c r="H286" s="89" t="s">
        <v>1102</v>
      </c>
      <c r="I286" s="91" t="s">
        <v>1123</v>
      </c>
    </row>
    <row r="287" spans="1:9" ht="16.5" customHeight="1" x14ac:dyDescent="0.2">
      <c r="A287" s="85">
        <v>42116</v>
      </c>
      <c r="B287" s="43" t="s">
        <v>1431</v>
      </c>
      <c r="C287" s="130" t="s">
        <v>135</v>
      </c>
      <c r="D287" s="130" t="s">
        <v>9</v>
      </c>
      <c r="E287" s="87">
        <v>1342775</v>
      </c>
      <c r="F287" s="88" t="s">
        <v>217</v>
      </c>
      <c r="G287" s="89" t="s">
        <v>1052</v>
      </c>
      <c r="H287" s="89" t="s">
        <v>548</v>
      </c>
      <c r="I287" s="91" t="s">
        <v>1123</v>
      </c>
    </row>
    <row r="288" spans="1:9" ht="16.5" customHeight="1" x14ac:dyDescent="0.2">
      <c r="A288" s="85">
        <v>42117</v>
      </c>
      <c r="B288" s="43" t="s">
        <v>1160</v>
      </c>
      <c r="C288" s="130" t="s">
        <v>94</v>
      </c>
      <c r="D288" s="142" t="s">
        <v>9</v>
      </c>
      <c r="E288" s="87">
        <v>600</v>
      </c>
      <c r="F288" s="88" t="s">
        <v>35</v>
      </c>
      <c r="G288" s="89" t="s">
        <v>1052</v>
      </c>
      <c r="H288" s="90" t="s">
        <v>1103</v>
      </c>
      <c r="I288" s="91" t="s">
        <v>1123</v>
      </c>
    </row>
    <row r="289" spans="1:9" ht="16.5" customHeight="1" x14ac:dyDescent="0.2">
      <c r="A289" s="85">
        <v>42117</v>
      </c>
      <c r="B289" s="43" t="s">
        <v>1164</v>
      </c>
      <c r="C289" s="130" t="s">
        <v>94</v>
      </c>
      <c r="D289" s="142" t="s">
        <v>9</v>
      </c>
      <c r="E289" s="87">
        <v>600</v>
      </c>
      <c r="F289" s="88" t="s">
        <v>35</v>
      </c>
      <c r="G289" s="89" t="s">
        <v>1052</v>
      </c>
      <c r="H289" s="90" t="s">
        <v>1103</v>
      </c>
      <c r="I289" s="91" t="s">
        <v>1123</v>
      </c>
    </row>
    <row r="290" spans="1:9" ht="16.5" customHeight="1" x14ac:dyDescent="0.2">
      <c r="A290" s="85">
        <v>42117</v>
      </c>
      <c r="B290" s="43" t="s">
        <v>1185</v>
      </c>
      <c r="C290" s="130" t="s">
        <v>94</v>
      </c>
      <c r="D290" s="130" t="s">
        <v>11</v>
      </c>
      <c r="E290" s="87">
        <v>500</v>
      </c>
      <c r="F290" s="88" t="s">
        <v>38</v>
      </c>
      <c r="G290" s="89" t="s">
        <v>1052</v>
      </c>
      <c r="H290" s="89" t="s">
        <v>1105</v>
      </c>
      <c r="I290" s="91" t="s">
        <v>1123</v>
      </c>
    </row>
    <row r="291" spans="1:9" ht="16.5" customHeight="1" x14ac:dyDescent="0.2">
      <c r="A291" s="85">
        <v>42117</v>
      </c>
      <c r="B291" s="97" t="s">
        <v>1191</v>
      </c>
      <c r="C291" s="138" t="s">
        <v>94</v>
      </c>
      <c r="D291" s="130" t="s">
        <v>11</v>
      </c>
      <c r="E291" s="87">
        <v>700</v>
      </c>
      <c r="F291" s="88" t="s">
        <v>38</v>
      </c>
      <c r="G291" s="89" t="s">
        <v>1052</v>
      </c>
      <c r="H291" s="89" t="s">
        <v>1105</v>
      </c>
      <c r="I291" s="91" t="s">
        <v>1123</v>
      </c>
    </row>
    <row r="292" spans="1:9" ht="16.5" customHeight="1" x14ac:dyDescent="0.2">
      <c r="A292" s="85">
        <v>42117</v>
      </c>
      <c r="B292" s="97" t="s">
        <v>1192</v>
      </c>
      <c r="C292" s="138" t="s">
        <v>94</v>
      </c>
      <c r="D292" s="130" t="s">
        <v>11</v>
      </c>
      <c r="E292" s="87">
        <v>600</v>
      </c>
      <c r="F292" s="88" t="s">
        <v>38</v>
      </c>
      <c r="G292" s="89" t="s">
        <v>1052</v>
      </c>
      <c r="H292" s="89" t="s">
        <v>1105</v>
      </c>
      <c r="I292" s="91" t="s">
        <v>1123</v>
      </c>
    </row>
    <row r="293" spans="1:9" ht="16.5" customHeight="1" x14ac:dyDescent="0.2">
      <c r="A293" s="85">
        <v>42117</v>
      </c>
      <c r="B293" s="97" t="s">
        <v>1331</v>
      </c>
      <c r="C293" s="125" t="s">
        <v>94</v>
      </c>
      <c r="D293" s="126" t="s">
        <v>8</v>
      </c>
      <c r="E293" s="87">
        <v>1500</v>
      </c>
      <c r="F293" s="88" t="s">
        <v>39</v>
      </c>
      <c r="G293" s="89" t="s">
        <v>1052</v>
      </c>
      <c r="H293" s="89" t="s">
        <v>1100</v>
      </c>
      <c r="I293" s="91" t="s">
        <v>1123</v>
      </c>
    </row>
    <row r="294" spans="1:9" ht="16.5" customHeight="1" x14ac:dyDescent="0.2">
      <c r="A294" s="85">
        <v>42117</v>
      </c>
      <c r="B294" s="97" t="s">
        <v>1332</v>
      </c>
      <c r="C294" s="125" t="s">
        <v>94</v>
      </c>
      <c r="D294" s="126" t="s">
        <v>8</v>
      </c>
      <c r="E294" s="87">
        <v>1000</v>
      </c>
      <c r="F294" s="88" t="s">
        <v>39</v>
      </c>
      <c r="G294" s="89" t="s">
        <v>1052</v>
      </c>
      <c r="H294" s="89" t="s">
        <v>1100</v>
      </c>
      <c r="I294" s="91" t="s">
        <v>1123</v>
      </c>
    </row>
    <row r="295" spans="1:9" ht="16.5" customHeight="1" x14ac:dyDescent="0.2">
      <c r="A295" s="85">
        <v>42117</v>
      </c>
      <c r="B295" s="97" t="s">
        <v>1333</v>
      </c>
      <c r="C295" s="125" t="s">
        <v>94</v>
      </c>
      <c r="D295" s="126" t="s">
        <v>8</v>
      </c>
      <c r="E295" s="87">
        <v>500</v>
      </c>
      <c r="F295" s="88" t="s">
        <v>39</v>
      </c>
      <c r="G295" s="89" t="s">
        <v>1052</v>
      </c>
      <c r="H295" s="89" t="s">
        <v>1100</v>
      </c>
      <c r="I295" s="91" t="s">
        <v>1123</v>
      </c>
    </row>
    <row r="296" spans="1:9" ht="16.5" customHeight="1" x14ac:dyDescent="0.2">
      <c r="A296" s="85">
        <v>42117</v>
      </c>
      <c r="B296" s="97" t="s">
        <v>1334</v>
      </c>
      <c r="C296" s="125" t="s">
        <v>94</v>
      </c>
      <c r="D296" s="126" t="s">
        <v>8</v>
      </c>
      <c r="E296" s="87">
        <v>500</v>
      </c>
      <c r="F296" s="88" t="s">
        <v>39</v>
      </c>
      <c r="G296" s="89" t="s">
        <v>1052</v>
      </c>
      <c r="H296" s="89" t="s">
        <v>1100</v>
      </c>
      <c r="I296" s="91" t="s">
        <v>1123</v>
      </c>
    </row>
    <row r="297" spans="1:9" ht="16.5" customHeight="1" x14ac:dyDescent="0.2">
      <c r="A297" s="85">
        <v>42117</v>
      </c>
      <c r="B297" s="97" t="s">
        <v>1335</v>
      </c>
      <c r="C297" s="125" t="s">
        <v>215</v>
      </c>
      <c r="D297" s="126" t="s">
        <v>8</v>
      </c>
      <c r="E297" s="87">
        <v>1500</v>
      </c>
      <c r="F297" s="88" t="s">
        <v>39</v>
      </c>
      <c r="G297" s="89" t="s">
        <v>1052</v>
      </c>
      <c r="H297" s="89" t="s">
        <v>1100</v>
      </c>
      <c r="I297" s="91" t="s">
        <v>1123</v>
      </c>
    </row>
    <row r="298" spans="1:9" ht="16.5" customHeight="1" x14ac:dyDescent="0.2">
      <c r="A298" s="85">
        <v>42117</v>
      </c>
      <c r="B298" s="97" t="s">
        <v>1336</v>
      </c>
      <c r="C298" s="125" t="s">
        <v>94</v>
      </c>
      <c r="D298" s="126" t="s">
        <v>8</v>
      </c>
      <c r="E298" s="87">
        <v>1000</v>
      </c>
      <c r="F298" s="88" t="s">
        <v>39</v>
      </c>
      <c r="G298" s="89" t="s">
        <v>1052</v>
      </c>
      <c r="H298" s="89" t="s">
        <v>1100</v>
      </c>
      <c r="I298" s="91" t="s">
        <v>1123</v>
      </c>
    </row>
    <row r="299" spans="1:9" ht="16.5" customHeight="1" x14ac:dyDescent="0.2">
      <c r="A299" s="85">
        <v>42117</v>
      </c>
      <c r="B299" s="97" t="s">
        <v>1337</v>
      </c>
      <c r="C299" s="125" t="s">
        <v>94</v>
      </c>
      <c r="D299" s="126" t="s">
        <v>8</v>
      </c>
      <c r="E299" s="87">
        <v>1200</v>
      </c>
      <c r="F299" s="88" t="s">
        <v>39</v>
      </c>
      <c r="G299" s="89" t="s">
        <v>1052</v>
      </c>
      <c r="H299" s="89" t="s">
        <v>1100</v>
      </c>
      <c r="I299" s="91" t="s">
        <v>1123</v>
      </c>
    </row>
    <row r="300" spans="1:9" ht="16.5" customHeight="1" x14ac:dyDescent="0.2">
      <c r="A300" s="85">
        <v>42117</v>
      </c>
      <c r="B300" s="97" t="s">
        <v>1402</v>
      </c>
      <c r="C300" s="125" t="s">
        <v>94</v>
      </c>
      <c r="D300" s="126" t="s">
        <v>8</v>
      </c>
      <c r="E300" s="87">
        <v>1500</v>
      </c>
      <c r="F300" s="88" t="s">
        <v>12</v>
      </c>
      <c r="G300" s="89" t="s">
        <v>1052</v>
      </c>
      <c r="H300" s="89" t="s">
        <v>1104</v>
      </c>
      <c r="I300" s="91" t="s">
        <v>1123</v>
      </c>
    </row>
    <row r="301" spans="1:9" ht="16.5" customHeight="1" x14ac:dyDescent="0.2">
      <c r="A301" s="85">
        <v>42117</v>
      </c>
      <c r="B301" s="97" t="s">
        <v>1403</v>
      </c>
      <c r="C301" s="125" t="s">
        <v>94</v>
      </c>
      <c r="D301" s="126" t="s">
        <v>8</v>
      </c>
      <c r="E301" s="87">
        <v>100</v>
      </c>
      <c r="F301" s="88" t="s">
        <v>12</v>
      </c>
      <c r="G301" s="89" t="s">
        <v>1052</v>
      </c>
      <c r="H301" s="89" t="s">
        <v>1104</v>
      </c>
      <c r="I301" s="91" t="s">
        <v>1123</v>
      </c>
    </row>
    <row r="302" spans="1:9" ht="16.5" customHeight="1" x14ac:dyDescent="0.2">
      <c r="A302" s="85">
        <v>42117</v>
      </c>
      <c r="B302" s="97" t="s">
        <v>1404</v>
      </c>
      <c r="C302" s="125" t="s">
        <v>94</v>
      </c>
      <c r="D302" s="126" t="s">
        <v>8</v>
      </c>
      <c r="E302" s="87">
        <v>1100</v>
      </c>
      <c r="F302" s="88" t="s">
        <v>12</v>
      </c>
      <c r="G302" s="89" t="s">
        <v>1052</v>
      </c>
      <c r="H302" s="89" t="s">
        <v>1104</v>
      </c>
      <c r="I302" s="91" t="s">
        <v>1123</v>
      </c>
    </row>
    <row r="303" spans="1:9" ht="16.5" customHeight="1" x14ac:dyDescent="0.2">
      <c r="A303" s="85">
        <v>42117</v>
      </c>
      <c r="B303" s="97" t="s">
        <v>1405</v>
      </c>
      <c r="C303" s="125" t="s">
        <v>215</v>
      </c>
      <c r="D303" s="126" t="s">
        <v>8</v>
      </c>
      <c r="E303" s="87">
        <v>1650</v>
      </c>
      <c r="F303" s="88" t="s">
        <v>12</v>
      </c>
      <c r="G303" s="89" t="s">
        <v>1052</v>
      </c>
      <c r="H303" s="89" t="s">
        <v>1104</v>
      </c>
      <c r="I303" s="91" t="s">
        <v>1123</v>
      </c>
    </row>
    <row r="304" spans="1:9" ht="16.5" customHeight="1" x14ac:dyDescent="0.2">
      <c r="A304" s="85">
        <v>42118</v>
      </c>
      <c r="B304" s="121" t="s">
        <v>1161</v>
      </c>
      <c r="C304" s="130" t="s">
        <v>94</v>
      </c>
      <c r="D304" s="142" t="s">
        <v>9</v>
      </c>
      <c r="E304" s="87">
        <v>1600</v>
      </c>
      <c r="F304" s="88" t="s">
        <v>35</v>
      </c>
      <c r="G304" s="89" t="s">
        <v>1052</v>
      </c>
      <c r="H304" s="90" t="s">
        <v>1103</v>
      </c>
      <c r="I304" s="91" t="s">
        <v>1123</v>
      </c>
    </row>
    <row r="305" spans="1:9" ht="16.5" customHeight="1" x14ac:dyDescent="0.2">
      <c r="A305" s="85">
        <v>42118</v>
      </c>
      <c r="B305" s="121" t="s">
        <v>1162</v>
      </c>
      <c r="C305" s="130" t="s">
        <v>94</v>
      </c>
      <c r="D305" s="142" t="s">
        <v>9</v>
      </c>
      <c r="E305" s="87">
        <v>1000</v>
      </c>
      <c r="F305" s="88" t="s">
        <v>35</v>
      </c>
      <c r="G305" s="89" t="s">
        <v>1052</v>
      </c>
      <c r="H305" s="90" t="s">
        <v>1103</v>
      </c>
      <c r="I305" s="91" t="s">
        <v>1123</v>
      </c>
    </row>
    <row r="306" spans="1:9" ht="16.5" customHeight="1" x14ac:dyDescent="0.2">
      <c r="A306" s="85">
        <v>42118</v>
      </c>
      <c r="B306" s="121" t="s">
        <v>1163</v>
      </c>
      <c r="C306" s="130" t="s">
        <v>94</v>
      </c>
      <c r="D306" s="142" t="s">
        <v>9</v>
      </c>
      <c r="E306" s="87">
        <v>750</v>
      </c>
      <c r="F306" s="88" t="s">
        <v>35</v>
      </c>
      <c r="G306" s="89" t="s">
        <v>1052</v>
      </c>
      <c r="H306" s="90" t="s">
        <v>1103</v>
      </c>
      <c r="I306" s="91" t="s">
        <v>1123</v>
      </c>
    </row>
    <row r="307" spans="1:9" ht="16.5" customHeight="1" x14ac:dyDescent="0.2">
      <c r="A307" s="85">
        <v>42118</v>
      </c>
      <c r="B307" s="97" t="s">
        <v>1223</v>
      </c>
      <c r="C307" s="130" t="s">
        <v>203</v>
      </c>
      <c r="D307" s="142" t="s">
        <v>14</v>
      </c>
      <c r="E307" s="87">
        <v>5000</v>
      </c>
      <c r="F307" s="88" t="s">
        <v>15</v>
      </c>
      <c r="G307" s="89" t="s">
        <v>1052</v>
      </c>
      <c r="H307" s="89" t="s">
        <v>1108</v>
      </c>
      <c r="I307" s="91" t="s">
        <v>1123</v>
      </c>
    </row>
    <row r="308" spans="1:9" ht="16.5" customHeight="1" x14ac:dyDescent="0.2">
      <c r="A308" s="85">
        <v>42118</v>
      </c>
      <c r="B308" s="97" t="s">
        <v>1224</v>
      </c>
      <c r="C308" s="130" t="s">
        <v>203</v>
      </c>
      <c r="D308" s="142" t="s">
        <v>14</v>
      </c>
      <c r="E308" s="87">
        <v>5000</v>
      </c>
      <c r="F308" s="88" t="s">
        <v>15</v>
      </c>
      <c r="G308" s="89" t="s">
        <v>1052</v>
      </c>
      <c r="H308" s="89" t="s">
        <v>1108</v>
      </c>
      <c r="I308" s="91" t="s">
        <v>1123</v>
      </c>
    </row>
    <row r="309" spans="1:9" ht="16.5" customHeight="1" x14ac:dyDescent="0.2">
      <c r="A309" s="85">
        <v>42118</v>
      </c>
      <c r="B309" s="97" t="s">
        <v>737</v>
      </c>
      <c r="C309" s="130" t="s">
        <v>203</v>
      </c>
      <c r="D309" s="142" t="s">
        <v>14</v>
      </c>
      <c r="E309" s="87">
        <v>5000</v>
      </c>
      <c r="F309" s="88" t="s">
        <v>15</v>
      </c>
      <c r="G309" s="89" t="s">
        <v>1052</v>
      </c>
      <c r="H309" s="89" t="s">
        <v>1108</v>
      </c>
      <c r="I309" s="91" t="s">
        <v>1123</v>
      </c>
    </row>
    <row r="310" spans="1:9" ht="16.5" customHeight="1" x14ac:dyDescent="0.2">
      <c r="A310" s="85">
        <v>42118</v>
      </c>
      <c r="B310" s="97" t="s">
        <v>741</v>
      </c>
      <c r="C310" s="130" t="s">
        <v>203</v>
      </c>
      <c r="D310" s="142" t="s">
        <v>14</v>
      </c>
      <c r="E310" s="87">
        <v>5000</v>
      </c>
      <c r="F310" s="88" t="s">
        <v>15</v>
      </c>
      <c r="G310" s="89" t="s">
        <v>1052</v>
      </c>
      <c r="H310" s="89" t="s">
        <v>1108</v>
      </c>
      <c r="I310" s="91" t="s">
        <v>1123</v>
      </c>
    </row>
    <row r="311" spans="1:9" ht="16.5" customHeight="1" x14ac:dyDescent="0.2">
      <c r="A311" s="85">
        <v>42118</v>
      </c>
      <c r="B311" s="97" t="s">
        <v>1225</v>
      </c>
      <c r="C311" s="130" t="s">
        <v>203</v>
      </c>
      <c r="D311" s="142" t="s">
        <v>14</v>
      </c>
      <c r="E311" s="87">
        <v>5000</v>
      </c>
      <c r="F311" s="88" t="s">
        <v>15</v>
      </c>
      <c r="G311" s="89" t="s">
        <v>1052</v>
      </c>
      <c r="H311" s="89" t="s">
        <v>1108</v>
      </c>
      <c r="I311" s="91" t="s">
        <v>1123</v>
      </c>
    </row>
    <row r="312" spans="1:9" ht="16.5" customHeight="1" x14ac:dyDescent="0.2">
      <c r="A312" s="85">
        <v>42118</v>
      </c>
      <c r="B312" s="97" t="s">
        <v>736</v>
      </c>
      <c r="C312" s="130" t="s">
        <v>203</v>
      </c>
      <c r="D312" s="142" t="s">
        <v>14</v>
      </c>
      <c r="E312" s="87">
        <v>5000</v>
      </c>
      <c r="F312" s="88" t="s">
        <v>15</v>
      </c>
      <c r="G312" s="89" t="s">
        <v>1052</v>
      </c>
      <c r="H312" s="89" t="s">
        <v>1108</v>
      </c>
      <c r="I312" s="91" t="s">
        <v>1123</v>
      </c>
    </row>
    <row r="313" spans="1:9" ht="16.5" customHeight="1" x14ac:dyDescent="0.2">
      <c r="A313" s="85">
        <v>42118</v>
      </c>
      <c r="B313" s="97" t="s">
        <v>739</v>
      </c>
      <c r="C313" s="130" t="s">
        <v>203</v>
      </c>
      <c r="D313" s="142" t="s">
        <v>14</v>
      </c>
      <c r="E313" s="87">
        <v>5000</v>
      </c>
      <c r="F313" s="88" t="s">
        <v>15</v>
      </c>
      <c r="G313" s="89" t="s">
        <v>1052</v>
      </c>
      <c r="H313" s="89" t="s">
        <v>1108</v>
      </c>
      <c r="I313" s="91" t="s">
        <v>1123</v>
      </c>
    </row>
    <row r="314" spans="1:9" ht="16.5" customHeight="1" x14ac:dyDescent="0.2">
      <c r="A314" s="85">
        <v>42118</v>
      </c>
      <c r="B314" s="97" t="s">
        <v>740</v>
      </c>
      <c r="C314" s="138" t="s">
        <v>203</v>
      </c>
      <c r="D314" s="142" t="s">
        <v>14</v>
      </c>
      <c r="E314" s="87">
        <v>5000</v>
      </c>
      <c r="F314" s="88" t="s">
        <v>15</v>
      </c>
      <c r="G314" s="89" t="s">
        <v>1052</v>
      </c>
      <c r="H314" s="89" t="s">
        <v>1108</v>
      </c>
      <c r="I314" s="91" t="s">
        <v>1123</v>
      </c>
    </row>
    <row r="315" spans="1:9" ht="16.5" customHeight="1" x14ac:dyDescent="0.2">
      <c r="A315" s="85">
        <v>42118</v>
      </c>
      <c r="B315" s="97" t="s">
        <v>1226</v>
      </c>
      <c r="C315" s="138" t="s">
        <v>203</v>
      </c>
      <c r="D315" s="142" t="s">
        <v>14</v>
      </c>
      <c r="E315" s="87">
        <v>5000</v>
      </c>
      <c r="F315" s="88" t="s">
        <v>15</v>
      </c>
      <c r="G315" s="89" t="s">
        <v>1052</v>
      </c>
      <c r="H315" s="89" t="s">
        <v>1108</v>
      </c>
      <c r="I315" s="91" t="s">
        <v>1123</v>
      </c>
    </row>
    <row r="316" spans="1:9" ht="16.5" customHeight="1" x14ac:dyDescent="0.2">
      <c r="A316" s="85">
        <v>42118</v>
      </c>
      <c r="B316" s="97" t="s">
        <v>734</v>
      </c>
      <c r="C316" s="138" t="s">
        <v>203</v>
      </c>
      <c r="D316" s="142" t="s">
        <v>14</v>
      </c>
      <c r="E316" s="87">
        <v>5000</v>
      </c>
      <c r="F316" s="88" t="s">
        <v>15</v>
      </c>
      <c r="G316" s="89" t="s">
        <v>1052</v>
      </c>
      <c r="H316" s="89" t="s">
        <v>1108</v>
      </c>
      <c r="I316" s="91" t="s">
        <v>1123</v>
      </c>
    </row>
    <row r="317" spans="1:9" ht="16.5" customHeight="1" x14ac:dyDescent="0.2">
      <c r="A317" s="85">
        <v>42118</v>
      </c>
      <c r="B317" s="97" t="s">
        <v>1338</v>
      </c>
      <c r="C317" s="125" t="s">
        <v>94</v>
      </c>
      <c r="D317" s="126" t="s">
        <v>8</v>
      </c>
      <c r="E317" s="87">
        <v>1200</v>
      </c>
      <c r="F317" s="88" t="s">
        <v>39</v>
      </c>
      <c r="G317" s="89" t="s">
        <v>1052</v>
      </c>
      <c r="H317" s="89" t="s">
        <v>1106</v>
      </c>
      <c r="I317" s="91" t="s">
        <v>1123</v>
      </c>
    </row>
    <row r="318" spans="1:9" ht="16.5" customHeight="1" x14ac:dyDescent="0.2">
      <c r="A318" s="85">
        <v>42118</v>
      </c>
      <c r="B318" s="97" t="s">
        <v>1339</v>
      </c>
      <c r="C318" s="125" t="s">
        <v>94</v>
      </c>
      <c r="D318" s="126" t="s">
        <v>8</v>
      </c>
      <c r="E318" s="87">
        <v>350</v>
      </c>
      <c r="F318" s="88" t="s">
        <v>39</v>
      </c>
      <c r="G318" s="89" t="s">
        <v>1052</v>
      </c>
      <c r="H318" s="89" t="s">
        <v>1106</v>
      </c>
      <c r="I318" s="91" t="s">
        <v>1123</v>
      </c>
    </row>
    <row r="319" spans="1:9" ht="16.5" customHeight="1" x14ac:dyDescent="0.2">
      <c r="A319" s="85">
        <v>42118</v>
      </c>
      <c r="B319" s="97" t="s">
        <v>1340</v>
      </c>
      <c r="C319" s="125" t="s">
        <v>94</v>
      </c>
      <c r="D319" s="126" t="s">
        <v>8</v>
      </c>
      <c r="E319" s="87">
        <v>350</v>
      </c>
      <c r="F319" s="88" t="s">
        <v>39</v>
      </c>
      <c r="G319" s="89" t="s">
        <v>1052</v>
      </c>
      <c r="H319" s="89" t="s">
        <v>1106</v>
      </c>
      <c r="I319" s="91" t="s">
        <v>1123</v>
      </c>
    </row>
    <row r="320" spans="1:9" ht="16.5" customHeight="1" x14ac:dyDescent="0.2">
      <c r="A320" s="85">
        <v>42118</v>
      </c>
      <c r="B320" s="97" t="s">
        <v>1341</v>
      </c>
      <c r="C320" s="125" t="s">
        <v>94</v>
      </c>
      <c r="D320" s="126" t="s">
        <v>8</v>
      </c>
      <c r="E320" s="87">
        <v>600</v>
      </c>
      <c r="F320" s="88" t="s">
        <v>39</v>
      </c>
      <c r="G320" s="89" t="s">
        <v>1052</v>
      </c>
      <c r="H320" s="89" t="s">
        <v>1106</v>
      </c>
      <c r="I320" s="91" t="s">
        <v>1123</v>
      </c>
    </row>
    <row r="321" spans="1:9" ht="16.5" customHeight="1" x14ac:dyDescent="0.2">
      <c r="A321" s="85">
        <v>42118</v>
      </c>
      <c r="B321" s="97" t="s">
        <v>1342</v>
      </c>
      <c r="C321" s="125" t="s">
        <v>94</v>
      </c>
      <c r="D321" s="126" t="s">
        <v>8</v>
      </c>
      <c r="E321" s="87">
        <v>300</v>
      </c>
      <c r="F321" s="88" t="s">
        <v>39</v>
      </c>
      <c r="G321" s="89" t="s">
        <v>1052</v>
      </c>
      <c r="H321" s="89" t="s">
        <v>1106</v>
      </c>
      <c r="I321" s="91" t="s">
        <v>1123</v>
      </c>
    </row>
    <row r="322" spans="1:9" ht="16.5" customHeight="1" x14ac:dyDescent="0.2">
      <c r="A322" s="85">
        <v>42118</v>
      </c>
      <c r="B322" s="97" t="s">
        <v>1343</v>
      </c>
      <c r="C322" s="125" t="s">
        <v>94</v>
      </c>
      <c r="D322" s="126" t="s">
        <v>8</v>
      </c>
      <c r="E322" s="87">
        <v>600</v>
      </c>
      <c r="F322" s="88" t="s">
        <v>39</v>
      </c>
      <c r="G322" s="89" t="s">
        <v>1052</v>
      </c>
      <c r="H322" s="89" t="s">
        <v>1106</v>
      </c>
      <c r="I322" s="91" t="s">
        <v>1123</v>
      </c>
    </row>
    <row r="323" spans="1:9" ht="16.5" customHeight="1" x14ac:dyDescent="0.2">
      <c r="A323" s="85">
        <v>42118</v>
      </c>
      <c r="B323" s="97" t="s">
        <v>1344</v>
      </c>
      <c r="C323" s="125" t="s">
        <v>215</v>
      </c>
      <c r="D323" s="126" t="s">
        <v>8</v>
      </c>
      <c r="E323" s="87">
        <v>2000</v>
      </c>
      <c r="F323" s="88" t="s">
        <v>39</v>
      </c>
      <c r="G323" s="89" t="s">
        <v>1052</v>
      </c>
      <c r="H323" s="89" t="s">
        <v>1106</v>
      </c>
      <c r="I323" s="91" t="s">
        <v>1123</v>
      </c>
    </row>
    <row r="324" spans="1:9" ht="16.5" customHeight="1" x14ac:dyDescent="0.2">
      <c r="A324" s="85">
        <v>42118</v>
      </c>
      <c r="B324" s="97" t="s">
        <v>1406</v>
      </c>
      <c r="C324" s="125" t="s">
        <v>94</v>
      </c>
      <c r="D324" s="126" t="s">
        <v>8</v>
      </c>
      <c r="E324" s="87">
        <v>1700</v>
      </c>
      <c r="F324" s="88" t="s">
        <v>12</v>
      </c>
      <c r="G324" s="89" t="s">
        <v>1052</v>
      </c>
      <c r="H324" s="89" t="s">
        <v>1107</v>
      </c>
      <c r="I324" s="91" t="s">
        <v>1123</v>
      </c>
    </row>
    <row r="325" spans="1:9" ht="16.5" customHeight="1" x14ac:dyDescent="0.2">
      <c r="A325" s="85">
        <v>42118</v>
      </c>
      <c r="B325" s="97" t="s">
        <v>1407</v>
      </c>
      <c r="C325" s="125" t="s">
        <v>94</v>
      </c>
      <c r="D325" s="126" t="s">
        <v>8</v>
      </c>
      <c r="E325" s="87">
        <v>200</v>
      </c>
      <c r="F325" s="88" t="s">
        <v>12</v>
      </c>
      <c r="G325" s="89" t="s">
        <v>1052</v>
      </c>
      <c r="H325" s="89" t="s">
        <v>1107</v>
      </c>
      <c r="I325" s="91" t="s">
        <v>1123</v>
      </c>
    </row>
    <row r="326" spans="1:9" ht="16.5" customHeight="1" x14ac:dyDescent="0.2">
      <c r="A326" s="85">
        <v>42118</v>
      </c>
      <c r="B326" s="97" t="s">
        <v>1408</v>
      </c>
      <c r="C326" s="125" t="s">
        <v>94</v>
      </c>
      <c r="D326" s="126" t="s">
        <v>8</v>
      </c>
      <c r="E326" s="87">
        <v>1300</v>
      </c>
      <c r="F326" s="88" t="s">
        <v>12</v>
      </c>
      <c r="G326" s="89" t="s">
        <v>1052</v>
      </c>
      <c r="H326" s="89" t="s">
        <v>1107</v>
      </c>
      <c r="I326" s="91" t="s">
        <v>1123</v>
      </c>
    </row>
    <row r="327" spans="1:9" ht="16.5" customHeight="1" x14ac:dyDescent="0.2">
      <c r="A327" s="85">
        <v>42118</v>
      </c>
      <c r="B327" s="97" t="s">
        <v>1409</v>
      </c>
      <c r="C327" s="125" t="s">
        <v>215</v>
      </c>
      <c r="D327" s="126" t="s">
        <v>8</v>
      </c>
      <c r="E327" s="87">
        <v>2100</v>
      </c>
      <c r="F327" s="88" t="s">
        <v>12</v>
      </c>
      <c r="G327" s="89" t="s">
        <v>1052</v>
      </c>
      <c r="H327" s="89" t="s">
        <v>1107</v>
      </c>
      <c r="I327" s="91" t="s">
        <v>1123</v>
      </c>
    </row>
    <row r="328" spans="1:9" ht="16.5" customHeight="1" x14ac:dyDescent="0.2">
      <c r="A328" s="85">
        <v>42118</v>
      </c>
      <c r="B328" s="111" t="s">
        <v>1420</v>
      </c>
      <c r="C328" s="137" t="s">
        <v>135</v>
      </c>
      <c r="D328" s="131" t="s">
        <v>10</v>
      </c>
      <c r="E328" s="87">
        <v>171300</v>
      </c>
      <c r="F328" s="88" t="s">
        <v>217</v>
      </c>
      <c r="G328" s="89" t="s">
        <v>1052</v>
      </c>
      <c r="H328" s="89" t="s">
        <v>549</v>
      </c>
      <c r="I328" s="91" t="s">
        <v>1123</v>
      </c>
    </row>
    <row r="329" spans="1:9" ht="16.5" customHeight="1" x14ac:dyDescent="0.2">
      <c r="A329" s="85">
        <v>42118</v>
      </c>
      <c r="B329" s="111" t="s">
        <v>1421</v>
      </c>
      <c r="C329" s="137" t="s">
        <v>135</v>
      </c>
      <c r="D329" s="131" t="s">
        <v>10</v>
      </c>
      <c r="E329" s="87">
        <v>194470</v>
      </c>
      <c r="F329" s="88" t="s">
        <v>217</v>
      </c>
      <c r="G329" s="89" t="s">
        <v>1052</v>
      </c>
      <c r="H329" s="89" t="s">
        <v>549</v>
      </c>
      <c r="I329" s="91" t="s">
        <v>1123</v>
      </c>
    </row>
    <row r="330" spans="1:9" ht="16.5" customHeight="1" x14ac:dyDescent="0.2">
      <c r="A330" s="85">
        <v>42118</v>
      </c>
      <c r="B330" s="111" t="s">
        <v>1422</v>
      </c>
      <c r="C330" s="137" t="s">
        <v>135</v>
      </c>
      <c r="D330" s="131" t="s">
        <v>14</v>
      </c>
      <c r="E330" s="87">
        <v>99830</v>
      </c>
      <c r="F330" s="88" t="s">
        <v>217</v>
      </c>
      <c r="G330" s="89" t="s">
        <v>1052</v>
      </c>
      <c r="H330" s="89" t="s">
        <v>549</v>
      </c>
      <c r="I330" s="91" t="s">
        <v>1123</v>
      </c>
    </row>
    <row r="331" spans="1:9" ht="16.5" customHeight="1" x14ac:dyDescent="0.2">
      <c r="A331" s="85">
        <v>42118</v>
      </c>
      <c r="B331" s="111" t="s">
        <v>1423</v>
      </c>
      <c r="C331" s="137" t="s">
        <v>135</v>
      </c>
      <c r="D331" s="131" t="s">
        <v>11</v>
      </c>
      <c r="E331" s="87">
        <v>148430</v>
      </c>
      <c r="F331" s="88" t="s">
        <v>217</v>
      </c>
      <c r="G331" s="89" t="s">
        <v>1052</v>
      </c>
      <c r="H331" s="89" t="s">
        <v>549</v>
      </c>
      <c r="I331" s="91" t="s">
        <v>1123</v>
      </c>
    </row>
    <row r="332" spans="1:9" ht="16.5" customHeight="1" x14ac:dyDescent="0.2">
      <c r="A332" s="85">
        <v>42118</v>
      </c>
      <c r="B332" s="111" t="s">
        <v>1424</v>
      </c>
      <c r="C332" s="137" t="s">
        <v>135</v>
      </c>
      <c r="D332" s="131" t="s">
        <v>9</v>
      </c>
      <c r="E332" s="87">
        <v>152370</v>
      </c>
      <c r="F332" s="88" t="s">
        <v>217</v>
      </c>
      <c r="G332" s="89" t="s">
        <v>1052</v>
      </c>
      <c r="H332" s="89" t="s">
        <v>549</v>
      </c>
      <c r="I332" s="91" t="s">
        <v>1123</v>
      </c>
    </row>
    <row r="333" spans="1:9" ht="16.5" customHeight="1" x14ac:dyDescent="0.2">
      <c r="A333" s="85">
        <v>42118</v>
      </c>
      <c r="B333" s="111" t="s">
        <v>1425</v>
      </c>
      <c r="C333" s="137" t="s">
        <v>135</v>
      </c>
      <c r="D333" s="131" t="s">
        <v>11</v>
      </c>
      <c r="E333" s="87">
        <v>202700</v>
      </c>
      <c r="F333" s="88" t="s">
        <v>217</v>
      </c>
      <c r="G333" s="89" t="s">
        <v>1052</v>
      </c>
      <c r="H333" s="89" t="s">
        <v>549</v>
      </c>
      <c r="I333" s="91" t="s">
        <v>1123</v>
      </c>
    </row>
    <row r="334" spans="1:9" ht="16.5" customHeight="1" x14ac:dyDescent="0.2">
      <c r="A334" s="85">
        <v>42118</v>
      </c>
      <c r="B334" s="111" t="s">
        <v>1426</v>
      </c>
      <c r="C334" s="137" t="s">
        <v>135</v>
      </c>
      <c r="D334" s="131" t="s">
        <v>8</v>
      </c>
      <c r="E334" s="87">
        <v>150530</v>
      </c>
      <c r="F334" s="88" t="s">
        <v>217</v>
      </c>
      <c r="G334" s="89" t="s">
        <v>1052</v>
      </c>
      <c r="H334" s="89" t="s">
        <v>549</v>
      </c>
      <c r="I334" s="91" t="s">
        <v>1123</v>
      </c>
    </row>
    <row r="335" spans="1:9" ht="16.5" customHeight="1" x14ac:dyDescent="0.2">
      <c r="A335" s="85">
        <v>42118</v>
      </c>
      <c r="B335" s="43" t="s">
        <v>1427</v>
      </c>
      <c r="C335" s="141" t="s">
        <v>122</v>
      </c>
      <c r="D335" s="131" t="s">
        <v>9</v>
      </c>
      <c r="E335" s="87">
        <v>85000</v>
      </c>
      <c r="F335" s="88" t="s">
        <v>217</v>
      </c>
      <c r="G335" s="89" t="s">
        <v>1052</v>
      </c>
      <c r="H335" s="89" t="s">
        <v>549</v>
      </c>
      <c r="I335" s="91" t="s">
        <v>1123</v>
      </c>
    </row>
    <row r="336" spans="1:9" ht="16.5" customHeight="1" x14ac:dyDescent="0.2">
      <c r="A336" s="85">
        <v>42118</v>
      </c>
      <c r="B336" s="43" t="s">
        <v>1428</v>
      </c>
      <c r="C336" s="137" t="s">
        <v>135</v>
      </c>
      <c r="D336" s="131" t="s">
        <v>9</v>
      </c>
      <c r="E336" s="87">
        <v>220000</v>
      </c>
      <c r="F336" s="88" t="s">
        <v>217</v>
      </c>
      <c r="G336" s="89" t="s">
        <v>1052</v>
      </c>
      <c r="H336" s="89" t="s">
        <v>549</v>
      </c>
      <c r="I336" s="91" t="s">
        <v>1123</v>
      </c>
    </row>
    <row r="337" spans="1:9" ht="16.5" customHeight="1" x14ac:dyDescent="0.2">
      <c r="A337" s="85">
        <v>42118</v>
      </c>
      <c r="B337" s="111" t="s">
        <v>1429</v>
      </c>
      <c r="C337" s="137" t="s">
        <v>135</v>
      </c>
      <c r="D337" s="131" t="s">
        <v>8</v>
      </c>
      <c r="E337" s="87">
        <v>151930</v>
      </c>
      <c r="F337" s="88" t="s">
        <v>217</v>
      </c>
      <c r="G337" s="89" t="s">
        <v>1052</v>
      </c>
      <c r="H337" s="89" t="s">
        <v>549</v>
      </c>
      <c r="I337" s="91" t="s">
        <v>1123</v>
      </c>
    </row>
    <row r="338" spans="1:9" ht="16.5" customHeight="1" x14ac:dyDescent="0.2">
      <c r="A338" s="85">
        <v>42119</v>
      </c>
      <c r="B338" s="121" t="s">
        <v>118</v>
      </c>
      <c r="C338" s="130" t="s">
        <v>94</v>
      </c>
      <c r="D338" s="142" t="s">
        <v>9</v>
      </c>
      <c r="E338" s="87">
        <v>2000</v>
      </c>
      <c r="F338" s="88" t="s">
        <v>35</v>
      </c>
      <c r="G338" s="89" t="s">
        <v>1052</v>
      </c>
      <c r="H338" s="90" t="s">
        <v>1111</v>
      </c>
      <c r="I338" s="91" t="s">
        <v>1123</v>
      </c>
    </row>
    <row r="339" spans="1:9" ht="16.5" customHeight="1" x14ac:dyDescent="0.2">
      <c r="A339" s="85">
        <v>42119</v>
      </c>
      <c r="B339" s="121" t="s">
        <v>1165</v>
      </c>
      <c r="C339" s="130" t="s">
        <v>94</v>
      </c>
      <c r="D339" s="142" t="s">
        <v>9</v>
      </c>
      <c r="E339" s="87">
        <v>850</v>
      </c>
      <c r="F339" s="88" t="s">
        <v>35</v>
      </c>
      <c r="G339" s="89" t="s">
        <v>1052</v>
      </c>
      <c r="H339" s="90" t="s">
        <v>1112</v>
      </c>
      <c r="I339" s="91" t="s">
        <v>1123</v>
      </c>
    </row>
    <row r="340" spans="1:9" ht="16.5" customHeight="1" x14ac:dyDescent="0.2">
      <c r="A340" s="85">
        <v>42119</v>
      </c>
      <c r="B340" s="121" t="s">
        <v>1166</v>
      </c>
      <c r="C340" s="130" t="s">
        <v>94</v>
      </c>
      <c r="D340" s="142" t="s">
        <v>9</v>
      </c>
      <c r="E340" s="87">
        <v>850</v>
      </c>
      <c r="F340" s="88" t="s">
        <v>35</v>
      </c>
      <c r="G340" s="89" t="s">
        <v>1052</v>
      </c>
      <c r="H340" s="90" t="s">
        <v>1112</v>
      </c>
      <c r="I340" s="91" t="s">
        <v>1123</v>
      </c>
    </row>
    <row r="341" spans="1:9" ht="16.5" customHeight="1" x14ac:dyDescent="0.2">
      <c r="A341" s="85">
        <v>42119</v>
      </c>
      <c r="B341" s="43" t="s">
        <v>1183</v>
      </c>
      <c r="C341" s="130" t="s">
        <v>94</v>
      </c>
      <c r="D341" s="130" t="s">
        <v>11</v>
      </c>
      <c r="E341" s="87">
        <v>850</v>
      </c>
      <c r="F341" s="88" t="s">
        <v>38</v>
      </c>
      <c r="G341" s="89" t="s">
        <v>1052</v>
      </c>
      <c r="H341" s="89" t="s">
        <v>1113</v>
      </c>
      <c r="I341" s="91" t="s">
        <v>1123</v>
      </c>
    </row>
    <row r="342" spans="1:9" ht="16.5" customHeight="1" x14ac:dyDescent="0.2">
      <c r="A342" s="85">
        <v>42119</v>
      </c>
      <c r="B342" s="43" t="s">
        <v>1190</v>
      </c>
      <c r="C342" s="130" t="s">
        <v>94</v>
      </c>
      <c r="D342" s="130" t="s">
        <v>11</v>
      </c>
      <c r="E342" s="87">
        <v>850</v>
      </c>
      <c r="F342" s="88" t="s">
        <v>38</v>
      </c>
      <c r="G342" s="89" t="s">
        <v>1052</v>
      </c>
      <c r="H342" s="89" t="s">
        <v>1113</v>
      </c>
      <c r="I342" s="91" t="s">
        <v>1123</v>
      </c>
    </row>
    <row r="343" spans="1:9" ht="16.5" customHeight="1" x14ac:dyDescent="0.2">
      <c r="A343" s="85">
        <v>42119</v>
      </c>
      <c r="B343" s="43" t="s">
        <v>1184</v>
      </c>
      <c r="C343" s="130" t="s">
        <v>102</v>
      </c>
      <c r="D343" s="130" t="s">
        <v>11</v>
      </c>
      <c r="E343" s="87">
        <v>1000</v>
      </c>
      <c r="F343" s="88" t="s">
        <v>38</v>
      </c>
      <c r="G343" s="89" t="s">
        <v>1052</v>
      </c>
      <c r="H343" s="89" t="s">
        <v>1113</v>
      </c>
      <c r="I343" s="91" t="s">
        <v>1123</v>
      </c>
    </row>
    <row r="344" spans="1:9" ht="16.5" customHeight="1" x14ac:dyDescent="0.2">
      <c r="A344" s="85">
        <v>42119</v>
      </c>
      <c r="B344" s="97" t="s">
        <v>1345</v>
      </c>
      <c r="C344" s="125" t="s">
        <v>94</v>
      </c>
      <c r="D344" s="126" t="s">
        <v>8</v>
      </c>
      <c r="E344" s="87">
        <v>1200</v>
      </c>
      <c r="F344" s="88" t="s">
        <v>39</v>
      </c>
      <c r="G344" s="89" t="s">
        <v>1052</v>
      </c>
      <c r="H344" s="89" t="s">
        <v>1110</v>
      </c>
      <c r="I344" s="91" t="s">
        <v>1123</v>
      </c>
    </row>
    <row r="345" spans="1:9" ht="16.5" customHeight="1" x14ac:dyDescent="0.2">
      <c r="A345" s="85">
        <v>42119</v>
      </c>
      <c r="B345" s="97" t="s">
        <v>1346</v>
      </c>
      <c r="C345" s="125" t="s">
        <v>94</v>
      </c>
      <c r="D345" s="126" t="s">
        <v>8</v>
      </c>
      <c r="E345" s="87">
        <v>700</v>
      </c>
      <c r="F345" s="88" t="s">
        <v>39</v>
      </c>
      <c r="G345" s="89" t="s">
        <v>1052</v>
      </c>
      <c r="H345" s="89" t="s">
        <v>1110</v>
      </c>
      <c r="I345" s="91" t="s">
        <v>1123</v>
      </c>
    </row>
    <row r="346" spans="1:9" ht="16.5" customHeight="1" x14ac:dyDescent="0.2">
      <c r="A346" s="85">
        <v>42119</v>
      </c>
      <c r="B346" s="97" t="s">
        <v>1347</v>
      </c>
      <c r="C346" s="125" t="s">
        <v>94</v>
      </c>
      <c r="D346" s="126" t="s">
        <v>8</v>
      </c>
      <c r="E346" s="87">
        <v>700</v>
      </c>
      <c r="F346" s="88" t="s">
        <v>39</v>
      </c>
      <c r="G346" s="89" t="s">
        <v>1052</v>
      </c>
      <c r="H346" s="89" t="s">
        <v>1110</v>
      </c>
      <c r="I346" s="91" t="s">
        <v>1123</v>
      </c>
    </row>
    <row r="347" spans="1:9" ht="16.5" customHeight="1" x14ac:dyDescent="0.2">
      <c r="A347" s="85">
        <v>42119</v>
      </c>
      <c r="B347" s="97" t="s">
        <v>1348</v>
      </c>
      <c r="C347" s="125" t="s">
        <v>94</v>
      </c>
      <c r="D347" s="126" t="s">
        <v>8</v>
      </c>
      <c r="E347" s="87">
        <v>1200</v>
      </c>
      <c r="F347" s="88" t="s">
        <v>39</v>
      </c>
      <c r="G347" s="89" t="s">
        <v>1052</v>
      </c>
      <c r="H347" s="89" t="s">
        <v>1110</v>
      </c>
      <c r="I347" s="91" t="s">
        <v>1123</v>
      </c>
    </row>
    <row r="348" spans="1:9" ht="16.5" customHeight="1" x14ac:dyDescent="0.2">
      <c r="A348" s="85">
        <v>42119</v>
      </c>
      <c r="B348" s="97" t="s">
        <v>1349</v>
      </c>
      <c r="C348" s="125" t="s">
        <v>215</v>
      </c>
      <c r="D348" s="126" t="s">
        <v>8</v>
      </c>
      <c r="E348" s="87">
        <v>1200</v>
      </c>
      <c r="F348" s="88" t="s">
        <v>39</v>
      </c>
      <c r="G348" s="89" t="s">
        <v>1052</v>
      </c>
      <c r="H348" s="89" t="s">
        <v>1110</v>
      </c>
      <c r="I348" s="91" t="s">
        <v>1123</v>
      </c>
    </row>
    <row r="349" spans="1:9" ht="16.5" customHeight="1" x14ac:dyDescent="0.2">
      <c r="A349" s="85">
        <v>42119</v>
      </c>
      <c r="B349" s="97" t="s">
        <v>1349</v>
      </c>
      <c r="C349" s="125" t="s">
        <v>215</v>
      </c>
      <c r="D349" s="126" t="s">
        <v>8</v>
      </c>
      <c r="E349" s="87">
        <v>1200</v>
      </c>
      <c r="F349" s="88" t="s">
        <v>39</v>
      </c>
      <c r="G349" s="89" t="s">
        <v>1052</v>
      </c>
      <c r="H349" s="89" t="s">
        <v>1110</v>
      </c>
      <c r="I349" s="91" t="s">
        <v>1123</v>
      </c>
    </row>
    <row r="350" spans="1:9" ht="16.5" customHeight="1" x14ac:dyDescent="0.2">
      <c r="A350" s="85">
        <v>42119</v>
      </c>
      <c r="B350" s="97" t="s">
        <v>1410</v>
      </c>
      <c r="C350" s="125" t="s">
        <v>94</v>
      </c>
      <c r="D350" s="126" t="s">
        <v>8</v>
      </c>
      <c r="E350" s="87">
        <v>1500</v>
      </c>
      <c r="F350" s="88" t="s">
        <v>12</v>
      </c>
      <c r="G350" s="89" t="s">
        <v>1052</v>
      </c>
      <c r="H350" s="89" t="s">
        <v>1109</v>
      </c>
      <c r="I350" s="91" t="s">
        <v>1123</v>
      </c>
    </row>
    <row r="351" spans="1:9" ht="16.5" customHeight="1" x14ac:dyDescent="0.2">
      <c r="A351" s="85">
        <v>42119</v>
      </c>
      <c r="B351" s="97" t="s">
        <v>1411</v>
      </c>
      <c r="C351" s="125" t="s">
        <v>94</v>
      </c>
      <c r="D351" s="126" t="s">
        <v>8</v>
      </c>
      <c r="E351" s="87">
        <v>1500</v>
      </c>
      <c r="F351" s="88" t="s">
        <v>12</v>
      </c>
      <c r="G351" s="89" t="s">
        <v>1052</v>
      </c>
      <c r="H351" s="89" t="s">
        <v>1109</v>
      </c>
      <c r="I351" s="91" t="s">
        <v>1123</v>
      </c>
    </row>
    <row r="352" spans="1:9" ht="16.5" customHeight="1" x14ac:dyDescent="0.2">
      <c r="A352" s="85">
        <v>42119</v>
      </c>
      <c r="B352" s="97" t="s">
        <v>1412</v>
      </c>
      <c r="C352" s="125" t="s">
        <v>215</v>
      </c>
      <c r="D352" s="126" t="s">
        <v>8</v>
      </c>
      <c r="E352" s="87">
        <v>1450</v>
      </c>
      <c r="F352" s="88" t="s">
        <v>12</v>
      </c>
      <c r="G352" s="89" t="s">
        <v>1052</v>
      </c>
      <c r="H352" s="89" t="s">
        <v>1109</v>
      </c>
      <c r="I352" s="91" t="s">
        <v>1123</v>
      </c>
    </row>
    <row r="353" spans="1:9" ht="16.5" customHeight="1" x14ac:dyDescent="0.2">
      <c r="A353" s="85">
        <v>42122</v>
      </c>
      <c r="B353" s="43" t="s">
        <v>1167</v>
      </c>
      <c r="C353" s="130" t="s">
        <v>122</v>
      </c>
      <c r="D353" s="142" t="s">
        <v>9</v>
      </c>
      <c r="E353" s="87">
        <v>35000</v>
      </c>
      <c r="F353" s="88" t="s">
        <v>35</v>
      </c>
      <c r="G353" s="89" t="s">
        <v>1052</v>
      </c>
      <c r="H353" s="90" t="s">
        <v>1114</v>
      </c>
      <c r="I353" s="91" t="s">
        <v>1123</v>
      </c>
    </row>
    <row r="354" spans="1:9" ht="16.5" customHeight="1" x14ac:dyDescent="0.2">
      <c r="A354" s="85">
        <v>42122</v>
      </c>
      <c r="B354" s="121" t="s">
        <v>1168</v>
      </c>
      <c r="C354" s="130" t="s">
        <v>94</v>
      </c>
      <c r="D354" s="142" t="s">
        <v>9</v>
      </c>
      <c r="E354" s="87">
        <v>1600</v>
      </c>
      <c r="F354" s="88" t="s">
        <v>35</v>
      </c>
      <c r="G354" s="89" t="s">
        <v>1052</v>
      </c>
      <c r="H354" s="90" t="s">
        <v>1115</v>
      </c>
      <c r="I354" s="91" t="s">
        <v>1123</v>
      </c>
    </row>
    <row r="355" spans="1:9" ht="16.5" customHeight="1" x14ac:dyDescent="0.2">
      <c r="A355" s="85">
        <v>42122</v>
      </c>
      <c r="B355" s="121" t="s">
        <v>1169</v>
      </c>
      <c r="C355" s="130" t="s">
        <v>94</v>
      </c>
      <c r="D355" s="142" t="s">
        <v>9</v>
      </c>
      <c r="E355" s="87">
        <v>1600</v>
      </c>
      <c r="F355" s="88" t="s">
        <v>35</v>
      </c>
      <c r="G355" s="89" t="s">
        <v>1052</v>
      </c>
      <c r="H355" s="90" t="s">
        <v>1115</v>
      </c>
      <c r="I355" s="91" t="s">
        <v>1123</v>
      </c>
    </row>
    <row r="356" spans="1:9" ht="16.5" customHeight="1" x14ac:dyDescent="0.2">
      <c r="A356" s="85">
        <v>42122</v>
      </c>
      <c r="B356" s="121" t="s">
        <v>1170</v>
      </c>
      <c r="C356" s="130" t="s">
        <v>94</v>
      </c>
      <c r="D356" s="142" t="s">
        <v>9</v>
      </c>
      <c r="E356" s="87">
        <v>400</v>
      </c>
      <c r="F356" s="88" t="s">
        <v>35</v>
      </c>
      <c r="G356" s="89" t="s">
        <v>1052</v>
      </c>
      <c r="H356" s="90" t="s">
        <v>1115</v>
      </c>
      <c r="I356" s="91" t="s">
        <v>1123</v>
      </c>
    </row>
    <row r="357" spans="1:9" ht="16.5" customHeight="1" x14ac:dyDescent="0.2">
      <c r="A357" s="85">
        <v>42122</v>
      </c>
      <c r="B357" s="121" t="s">
        <v>1176</v>
      </c>
      <c r="C357" s="130" t="s">
        <v>94</v>
      </c>
      <c r="D357" s="142" t="s">
        <v>9</v>
      </c>
      <c r="E357" s="87">
        <v>400</v>
      </c>
      <c r="F357" s="88" t="s">
        <v>35</v>
      </c>
      <c r="G357" s="89" t="s">
        <v>1052</v>
      </c>
      <c r="H357" s="90" t="s">
        <v>1115</v>
      </c>
      <c r="I357" s="91" t="s">
        <v>1123</v>
      </c>
    </row>
    <row r="358" spans="1:9" ht="16.5" customHeight="1" x14ac:dyDescent="0.2">
      <c r="A358" s="85">
        <v>42122</v>
      </c>
      <c r="B358" s="121" t="s">
        <v>1165</v>
      </c>
      <c r="C358" s="130" t="s">
        <v>94</v>
      </c>
      <c r="D358" s="142" t="s">
        <v>9</v>
      </c>
      <c r="E358" s="87">
        <v>850</v>
      </c>
      <c r="F358" s="88" t="s">
        <v>35</v>
      </c>
      <c r="G358" s="89" t="s">
        <v>1052</v>
      </c>
      <c r="H358" s="90" t="s">
        <v>1117</v>
      </c>
      <c r="I358" s="91" t="s">
        <v>1123</v>
      </c>
    </row>
    <row r="359" spans="1:9" ht="16.5" customHeight="1" x14ac:dyDescent="0.2">
      <c r="A359" s="85">
        <v>42122</v>
      </c>
      <c r="B359" s="121" t="s">
        <v>1166</v>
      </c>
      <c r="C359" s="130" t="s">
        <v>94</v>
      </c>
      <c r="D359" s="142" t="s">
        <v>9</v>
      </c>
      <c r="E359" s="87">
        <v>850</v>
      </c>
      <c r="F359" s="88" t="s">
        <v>35</v>
      </c>
      <c r="G359" s="89" t="s">
        <v>1052</v>
      </c>
      <c r="H359" s="90" t="s">
        <v>1117</v>
      </c>
      <c r="I359" s="91" t="s">
        <v>1123</v>
      </c>
    </row>
    <row r="360" spans="1:9" ht="16.5" customHeight="1" x14ac:dyDescent="0.2">
      <c r="A360" s="85">
        <v>42122</v>
      </c>
      <c r="B360" s="43" t="s">
        <v>1171</v>
      </c>
      <c r="C360" s="130" t="s">
        <v>113</v>
      </c>
      <c r="D360" s="142" t="s">
        <v>9</v>
      </c>
      <c r="E360" s="87">
        <v>2750</v>
      </c>
      <c r="F360" s="88" t="s">
        <v>35</v>
      </c>
      <c r="G360" s="89" t="s">
        <v>1052</v>
      </c>
      <c r="H360" s="90" t="s">
        <v>1118</v>
      </c>
      <c r="I360" s="91" t="s">
        <v>1123</v>
      </c>
    </row>
    <row r="361" spans="1:9" ht="16.5" customHeight="1" x14ac:dyDescent="0.2">
      <c r="A361" s="85">
        <v>42122</v>
      </c>
      <c r="B361" s="43" t="s">
        <v>115</v>
      </c>
      <c r="C361" s="130" t="s">
        <v>94</v>
      </c>
      <c r="D361" s="142" t="s">
        <v>9</v>
      </c>
      <c r="E361" s="87">
        <v>150</v>
      </c>
      <c r="F361" s="88" t="s">
        <v>35</v>
      </c>
      <c r="G361" s="89" t="s">
        <v>1052</v>
      </c>
      <c r="H361" s="90" t="s">
        <v>1118</v>
      </c>
      <c r="I361" s="91" t="s">
        <v>1123</v>
      </c>
    </row>
    <row r="362" spans="1:9" ht="16.5" customHeight="1" x14ac:dyDescent="0.2">
      <c r="A362" s="85">
        <v>42122</v>
      </c>
      <c r="B362" s="43" t="s">
        <v>1172</v>
      </c>
      <c r="C362" s="130" t="s">
        <v>94</v>
      </c>
      <c r="D362" s="142" t="s">
        <v>9</v>
      </c>
      <c r="E362" s="87">
        <v>350</v>
      </c>
      <c r="F362" s="88" t="s">
        <v>35</v>
      </c>
      <c r="G362" s="89" t="s">
        <v>1052</v>
      </c>
      <c r="H362" s="90" t="s">
        <v>1118</v>
      </c>
      <c r="I362" s="91" t="s">
        <v>1123</v>
      </c>
    </row>
    <row r="363" spans="1:9" ht="16.5" customHeight="1" x14ac:dyDescent="0.2">
      <c r="A363" s="85">
        <v>42122</v>
      </c>
      <c r="B363" s="43" t="s">
        <v>1173</v>
      </c>
      <c r="C363" s="130" t="s">
        <v>94</v>
      </c>
      <c r="D363" s="142" t="s">
        <v>9</v>
      </c>
      <c r="E363" s="87">
        <v>250</v>
      </c>
      <c r="F363" s="88" t="s">
        <v>35</v>
      </c>
      <c r="G363" s="89" t="s">
        <v>1052</v>
      </c>
      <c r="H363" s="90" t="s">
        <v>1118</v>
      </c>
      <c r="I363" s="91" t="s">
        <v>1123</v>
      </c>
    </row>
    <row r="364" spans="1:9" ht="16.5" customHeight="1" x14ac:dyDescent="0.2">
      <c r="A364" s="85">
        <v>42122</v>
      </c>
      <c r="B364" s="43" t="s">
        <v>1183</v>
      </c>
      <c r="C364" s="130" t="s">
        <v>94</v>
      </c>
      <c r="D364" s="130" t="s">
        <v>11</v>
      </c>
      <c r="E364" s="87">
        <v>850</v>
      </c>
      <c r="F364" s="88" t="s">
        <v>38</v>
      </c>
      <c r="G364" s="89" t="s">
        <v>1052</v>
      </c>
      <c r="H364" s="89" t="s">
        <v>1116</v>
      </c>
      <c r="I364" s="91" t="s">
        <v>1123</v>
      </c>
    </row>
    <row r="365" spans="1:9" ht="16.5" customHeight="1" x14ac:dyDescent="0.2">
      <c r="A365" s="85">
        <v>42122</v>
      </c>
      <c r="B365" s="43" t="s">
        <v>1190</v>
      </c>
      <c r="C365" s="130" t="s">
        <v>94</v>
      </c>
      <c r="D365" s="130" t="s">
        <v>11</v>
      </c>
      <c r="E365" s="87">
        <v>850</v>
      </c>
      <c r="F365" s="88" t="s">
        <v>38</v>
      </c>
      <c r="G365" s="89" t="s">
        <v>1052</v>
      </c>
      <c r="H365" s="89" t="s">
        <v>1116</v>
      </c>
      <c r="I365" s="91" t="s">
        <v>1123</v>
      </c>
    </row>
    <row r="366" spans="1:9" ht="16.5" customHeight="1" x14ac:dyDescent="0.2">
      <c r="A366" s="85">
        <v>42122</v>
      </c>
      <c r="B366" s="111" t="s">
        <v>1432</v>
      </c>
      <c r="C366" s="137" t="s">
        <v>113</v>
      </c>
      <c r="D366" s="131" t="s">
        <v>9</v>
      </c>
      <c r="E366" s="87">
        <v>132841</v>
      </c>
      <c r="F366" s="88" t="s">
        <v>217</v>
      </c>
      <c r="G366" s="89" t="s">
        <v>1052</v>
      </c>
      <c r="H366" s="89" t="s">
        <v>845</v>
      </c>
      <c r="I366" s="91" t="s">
        <v>1123</v>
      </c>
    </row>
    <row r="367" spans="1:9" ht="16.5" customHeight="1" x14ac:dyDescent="0.2">
      <c r="A367" s="85">
        <v>42123</v>
      </c>
      <c r="B367" s="43" t="s">
        <v>1174</v>
      </c>
      <c r="C367" s="130" t="s">
        <v>94</v>
      </c>
      <c r="D367" s="142" t="s">
        <v>9</v>
      </c>
      <c r="E367" s="87">
        <v>10500</v>
      </c>
      <c r="F367" s="88" t="s">
        <v>35</v>
      </c>
      <c r="G367" s="89" t="s">
        <v>1052</v>
      </c>
      <c r="H367" s="90" t="s">
        <v>1119</v>
      </c>
      <c r="I367" s="91" t="s">
        <v>1123</v>
      </c>
    </row>
    <row r="368" spans="1:9" ht="16.5" customHeight="1" x14ac:dyDescent="0.2">
      <c r="A368" s="85">
        <v>42123</v>
      </c>
      <c r="B368" s="43" t="s">
        <v>1434</v>
      </c>
      <c r="C368" s="130" t="s">
        <v>135</v>
      </c>
      <c r="D368" s="142" t="s">
        <v>136</v>
      </c>
      <c r="E368" s="87">
        <v>69500</v>
      </c>
      <c r="F368" s="88" t="s">
        <v>35</v>
      </c>
      <c r="G368" s="89" t="s">
        <v>1052</v>
      </c>
      <c r="H368" s="90" t="s">
        <v>1119</v>
      </c>
      <c r="I368" s="91" t="s">
        <v>1123</v>
      </c>
    </row>
    <row r="369" spans="1:9" ht="16.5" customHeight="1" x14ac:dyDescent="0.2">
      <c r="A369" s="85">
        <v>42123</v>
      </c>
      <c r="B369" s="43" t="s">
        <v>1435</v>
      </c>
      <c r="C369" s="130" t="s">
        <v>135</v>
      </c>
      <c r="D369" s="142" t="s">
        <v>136</v>
      </c>
      <c r="E369" s="87">
        <v>224000</v>
      </c>
      <c r="F369" s="88" t="s">
        <v>35</v>
      </c>
      <c r="G369" s="89" t="s">
        <v>1052</v>
      </c>
      <c r="H369" s="90" t="s">
        <v>1119</v>
      </c>
      <c r="I369" s="91" t="s">
        <v>1123</v>
      </c>
    </row>
    <row r="370" spans="1:9" ht="16.5" customHeight="1" x14ac:dyDescent="0.2">
      <c r="A370" s="85">
        <v>42123</v>
      </c>
      <c r="B370" s="43" t="s">
        <v>1175</v>
      </c>
      <c r="C370" s="130" t="s">
        <v>94</v>
      </c>
      <c r="D370" s="142" t="s">
        <v>9</v>
      </c>
      <c r="E370" s="87">
        <v>1000</v>
      </c>
      <c r="F370" s="88" t="s">
        <v>35</v>
      </c>
      <c r="G370" s="89" t="s">
        <v>1052</v>
      </c>
      <c r="H370" s="90" t="s">
        <v>1119</v>
      </c>
      <c r="I370" s="91" t="s">
        <v>1123</v>
      </c>
    </row>
    <row r="371" spans="1:9" ht="16.5" customHeight="1" x14ac:dyDescent="0.2">
      <c r="A371" s="85">
        <v>42123</v>
      </c>
      <c r="B371" s="97" t="s">
        <v>1227</v>
      </c>
      <c r="C371" s="140" t="s">
        <v>203</v>
      </c>
      <c r="D371" s="142" t="s">
        <v>14</v>
      </c>
      <c r="E371" s="87">
        <v>10000</v>
      </c>
      <c r="F371" s="88" t="s">
        <v>15</v>
      </c>
      <c r="G371" s="89" t="s">
        <v>1052</v>
      </c>
      <c r="H371" s="89" t="s">
        <v>1121</v>
      </c>
      <c r="I371" s="91" t="s">
        <v>1123</v>
      </c>
    </row>
    <row r="372" spans="1:9" ht="16.5" customHeight="1" x14ac:dyDescent="0.2">
      <c r="A372" s="85">
        <v>42123</v>
      </c>
      <c r="B372" s="97" t="s">
        <v>1228</v>
      </c>
      <c r="C372" s="138" t="s">
        <v>203</v>
      </c>
      <c r="D372" s="142" t="s">
        <v>14</v>
      </c>
      <c r="E372" s="87">
        <v>10000</v>
      </c>
      <c r="F372" s="88" t="s">
        <v>15</v>
      </c>
      <c r="G372" s="89" t="s">
        <v>1052</v>
      </c>
      <c r="H372" s="89" t="s">
        <v>1121</v>
      </c>
      <c r="I372" s="91" t="s">
        <v>1123</v>
      </c>
    </row>
    <row r="373" spans="1:9" ht="16.5" customHeight="1" x14ac:dyDescent="0.2">
      <c r="A373" s="85">
        <v>42123</v>
      </c>
      <c r="B373" s="97" t="s">
        <v>1229</v>
      </c>
      <c r="C373" s="137" t="s">
        <v>203</v>
      </c>
      <c r="D373" s="142" t="s">
        <v>14</v>
      </c>
      <c r="E373" s="87">
        <v>10000</v>
      </c>
      <c r="F373" s="88" t="s">
        <v>15</v>
      </c>
      <c r="G373" s="89" t="s">
        <v>1052</v>
      </c>
      <c r="H373" s="89" t="s">
        <v>1121</v>
      </c>
      <c r="I373" s="91" t="s">
        <v>1123</v>
      </c>
    </row>
    <row r="374" spans="1:9" ht="16.5" customHeight="1" x14ac:dyDescent="0.2">
      <c r="A374" s="85">
        <v>42123</v>
      </c>
      <c r="B374" s="97" t="s">
        <v>1230</v>
      </c>
      <c r="C374" s="137" t="s">
        <v>203</v>
      </c>
      <c r="D374" s="142" t="s">
        <v>14</v>
      </c>
      <c r="E374" s="87">
        <v>10000</v>
      </c>
      <c r="F374" s="88" t="s">
        <v>15</v>
      </c>
      <c r="G374" s="89" t="s">
        <v>1052</v>
      </c>
      <c r="H374" s="89" t="s">
        <v>1121</v>
      </c>
      <c r="I374" s="91" t="s">
        <v>1123</v>
      </c>
    </row>
    <row r="375" spans="1:9" ht="16.5" customHeight="1" x14ac:dyDescent="0.2">
      <c r="A375" s="85">
        <v>42123</v>
      </c>
      <c r="B375" s="97" t="s">
        <v>1231</v>
      </c>
      <c r="C375" s="137" t="s">
        <v>203</v>
      </c>
      <c r="D375" s="142" t="s">
        <v>14</v>
      </c>
      <c r="E375" s="87">
        <v>10000</v>
      </c>
      <c r="F375" s="88" t="s">
        <v>15</v>
      </c>
      <c r="G375" s="89" t="s">
        <v>1052</v>
      </c>
      <c r="H375" s="89" t="s">
        <v>1121</v>
      </c>
      <c r="I375" s="91" t="s">
        <v>1123</v>
      </c>
    </row>
    <row r="376" spans="1:9" ht="16.5" customHeight="1" x14ac:dyDescent="0.2">
      <c r="A376" s="85">
        <v>42123</v>
      </c>
      <c r="B376" s="97" t="s">
        <v>1232</v>
      </c>
      <c r="C376" s="137" t="s">
        <v>203</v>
      </c>
      <c r="D376" s="142" t="s">
        <v>14</v>
      </c>
      <c r="E376" s="87">
        <v>10000</v>
      </c>
      <c r="F376" s="88" t="s">
        <v>15</v>
      </c>
      <c r="G376" s="89" t="s">
        <v>1052</v>
      </c>
      <c r="H376" s="89" t="s">
        <v>1121</v>
      </c>
      <c r="I376" s="91" t="s">
        <v>1123</v>
      </c>
    </row>
    <row r="377" spans="1:9" ht="16.5" customHeight="1" x14ac:dyDescent="0.2">
      <c r="A377" s="85">
        <v>42123</v>
      </c>
      <c r="B377" s="97" t="s">
        <v>1233</v>
      </c>
      <c r="C377" s="137" t="s">
        <v>203</v>
      </c>
      <c r="D377" s="142" t="s">
        <v>14</v>
      </c>
      <c r="E377" s="87">
        <v>10000</v>
      </c>
      <c r="F377" s="88" t="s">
        <v>15</v>
      </c>
      <c r="G377" s="89" t="s">
        <v>1052</v>
      </c>
      <c r="H377" s="89" t="s">
        <v>1121</v>
      </c>
      <c r="I377" s="91" t="s">
        <v>1123</v>
      </c>
    </row>
    <row r="378" spans="1:9" ht="16.5" customHeight="1" x14ac:dyDescent="0.2">
      <c r="A378" s="85">
        <v>42123</v>
      </c>
      <c r="B378" s="132" t="s">
        <v>1234</v>
      </c>
      <c r="C378" s="43" t="s">
        <v>203</v>
      </c>
      <c r="D378" s="103" t="s">
        <v>14</v>
      </c>
      <c r="E378" s="128">
        <v>10000</v>
      </c>
      <c r="F378" s="129" t="s">
        <v>15</v>
      </c>
      <c r="G378" s="89" t="s">
        <v>1052</v>
      </c>
      <c r="H378" s="89" t="s">
        <v>1121</v>
      </c>
      <c r="I378" s="91" t="s">
        <v>1123</v>
      </c>
    </row>
    <row r="379" spans="1:9" ht="16.5" customHeight="1" x14ac:dyDescent="0.2">
      <c r="A379" s="85">
        <v>42123</v>
      </c>
      <c r="B379" s="132" t="s">
        <v>1235</v>
      </c>
      <c r="C379" s="43" t="s">
        <v>203</v>
      </c>
      <c r="D379" s="142" t="s">
        <v>14</v>
      </c>
      <c r="E379" s="128">
        <v>10000</v>
      </c>
      <c r="F379" s="129" t="s">
        <v>15</v>
      </c>
      <c r="G379" s="89" t="s">
        <v>1052</v>
      </c>
      <c r="H379" s="89" t="s">
        <v>1121</v>
      </c>
      <c r="I379" s="91" t="s">
        <v>1123</v>
      </c>
    </row>
    <row r="380" spans="1:9" ht="16.5" customHeight="1" x14ac:dyDescent="0.2">
      <c r="A380" s="85">
        <v>42123</v>
      </c>
      <c r="B380" s="132" t="s">
        <v>1413</v>
      </c>
      <c r="C380" s="43" t="s">
        <v>203</v>
      </c>
      <c r="D380" s="142" t="s">
        <v>14</v>
      </c>
      <c r="E380" s="128">
        <v>10000</v>
      </c>
      <c r="F380" s="129" t="s">
        <v>15</v>
      </c>
      <c r="G380" s="89" t="s">
        <v>1052</v>
      </c>
      <c r="H380" s="89" t="s">
        <v>1121</v>
      </c>
      <c r="I380" s="91" t="s">
        <v>1123</v>
      </c>
    </row>
    <row r="381" spans="1:9" ht="16.5" customHeight="1" x14ac:dyDescent="0.2">
      <c r="A381" s="85">
        <v>42123</v>
      </c>
      <c r="B381" s="132" t="s">
        <v>1236</v>
      </c>
      <c r="C381" s="43" t="s">
        <v>203</v>
      </c>
      <c r="D381" s="142" t="s">
        <v>14</v>
      </c>
      <c r="E381" s="128">
        <v>15000</v>
      </c>
      <c r="F381" s="129" t="s">
        <v>15</v>
      </c>
      <c r="G381" s="89" t="s">
        <v>1052</v>
      </c>
      <c r="H381" s="89" t="s">
        <v>1120</v>
      </c>
      <c r="I381" s="91" t="s">
        <v>1123</v>
      </c>
    </row>
    <row r="382" spans="1:9" ht="16.5" customHeight="1" x14ac:dyDescent="0.2">
      <c r="A382" s="85">
        <v>42123</v>
      </c>
      <c r="B382" s="132" t="s">
        <v>1237</v>
      </c>
      <c r="C382" s="89" t="s">
        <v>203</v>
      </c>
      <c r="D382" s="142" t="s">
        <v>14</v>
      </c>
      <c r="E382" s="128">
        <v>15000</v>
      </c>
      <c r="F382" s="129" t="s">
        <v>15</v>
      </c>
      <c r="G382" s="89" t="s">
        <v>1052</v>
      </c>
      <c r="H382" s="89" t="s">
        <v>1120</v>
      </c>
      <c r="I382" s="91" t="s">
        <v>1123</v>
      </c>
    </row>
    <row r="383" spans="1:9" ht="16.5" customHeight="1" x14ac:dyDescent="0.2">
      <c r="A383" s="85">
        <v>42123</v>
      </c>
      <c r="B383" s="132" t="s">
        <v>1238</v>
      </c>
      <c r="C383" s="89" t="s">
        <v>203</v>
      </c>
      <c r="D383" s="142" t="s">
        <v>14</v>
      </c>
      <c r="E383" s="128">
        <v>15000</v>
      </c>
      <c r="F383" s="129" t="s">
        <v>15</v>
      </c>
      <c r="G383" s="89" t="s">
        <v>1052</v>
      </c>
      <c r="H383" s="89" t="s">
        <v>1120</v>
      </c>
      <c r="I383" s="91" t="s">
        <v>1123</v>
      </c>
    </row>
    <row r="384" spans="1:9" ht="16.5" customHeight="1" x14ac:dyDescent="0.2">
      <c r="A384" s="85">
        <v>42123</v>
      </c>
      <c r="B384" s="132" t="s">
        <v>1239</v>
      </c>
      <c r="C384" s="89" t="s">
        <v>203</v>
      </c>
      <c r="D384" s="142" t="s">
        <v>14</v>
      </c>
      <c r="E384" s="128">
        <v>15000</v>
      </c>
      <c r="F384" s="129" t="s">
        <v>15</v>
      </c>
      <c r="G384" s="89" t="s">
        <v>1052</v>
      </c>
      <c r="H384" s="89" t="s">
        <v>1120</v>
      </c>
      <c r="I384" s="91" t="s">
        <v>1123</v>
      </c>
    </row>
    <row r="385" spans="1:9" ht="16.5" customHeight="1" x14ac:dyDescent="0.2">
      <c r="A385" s="85">
        <v>42123</v>
      </c>
      <c r="B385" s="132" t="s">
        <v>1240</v>
      </c>
      <c r="C385" s="89" t="s">
        <v>203</v>
      </c>
      <c r="D385" s="142" t="s">
        <v>14</v>
      </c>
      <c r="E385" s="128">
        <v>15000</v>
      </c>
      <c r="F385" s="129" t="s">
        <v>15</v>
      </c>
      <c r="G385" s="89" t="s">
        <v>1052</v>
      </c>
      <c r="H385" s="89" t="s">
        <v>1120</v>
      </c>
      <c r="I385" s="91" t="s">
        <v>1123</v>
      </c>
    </row>
    <row r="386" spans="1:9" ht="16.5" customHeight="1" x14ac:dyDescent="0.2">
      <c r="A386" s="85">
        <v>42123</v>
      </c>
      <c r="B386" s="132" t="s">
        <v>1241</v>
      </c>
      <c r="C386" s="89" t="s">
        <v>203</v>
      </c>
      <c r="D386" s="142" t="s">
        <v>14</v>
      </c>
      <c r="E386" s="128">
        <v>15000</v>
      </c>
      <c r="F386" s="129" t="s">
        <v>15</v>
      </c>
      <c r="G386" s="89" t="s">
        <v>1052</v>
      </c>
      <c r="H386" s="89" t="s">
        <v>1120</v>
      </c>
      <c r="I386" s="91" t="s">
        <v>1123</v>
      </c>
    </row>
    <row r="387" spans="1:9" ht="16.5" customHeight="1" x14ac:dyDescent="0.2">
      <c r="A387" s="85">
        <v>42123</v>
      </c>
      <c r="B387" s="132" t="s">
        <v>1242</v>
      </c>
      <c r="C387" s="89" t="s">
        <v>203</v>
      </c>
      <c r="D387" s="142" t="s">
        <v>14</v>
      </c>
      <c r="E387" s="128">
        <v>15000</v>
      </c>
      <c r="F387" s="129" t="s">
        <v>15</v>
      </c>
      <c r="G387" s="89" t="s">
        <v>1052</v>
      </c>
      <c r="H387" s="89" t="s">
        <v>1120</v>
      </c>
      <c r="I387" s="91" t="s">
        <v>1123</v>
      </c>
    </row>
    <row r="388" spans="1:9" ht="16.5" customHeight="1" x14ac:dyDescent="0.2">
      <c r="A388" s="85">
        <v>42123</v>
      </c>
      <c r="B388" s="132" t="s">
        <v>1243</v>
      </c>
      <c r="C388" s="89" t="s">
        <v>203</v>
      </c>
      <c r="D388" s="142" t="s">
        <v>14</v>
      </c>
      <c r="E388" s="128">
        <v>15000</v>
      </c>
      <c r="F388" s="129" t="s">
        <v>15</v>
      </c>
      <c r="G388" s="89" t="s">
        <v>1052</v>
      </c>
      <c r="H388" s="89" t="s">
        <v>1120</v>
      </c>
      <c r="I388" s="91" t="s">
        <v>1123</v>
      </c>
    </row>
    <row r="389" spans="1:9" ht="16.5" customHeight="1" x14ac:dyDescent="0.2">
      <c r="A389" s="85">
        <v>42123</v>
      </c>
      <c r="B389" s="132" t="s">
        <v>1244</v>
      </c>
      <c r="C389" s="89" t="s">
        <v>203</v>
      </c>
      <c r="D389" s="142" t="s">
        <v>14</v>
      </c>
      <c r="E389" s="128">
        <v>15000</v>
      </c>
      <c r="F389" s="129" t="s">
        <v>15</v>
      </c>
      <c r="G389" s="89" t="s">
        <v>1052</v>
      </c>
      <c r="H389" s="89" t="s">
        <v>1120</v>
      </c>
      <c r="I389" s="91" t="s">
        <v>1123</v>
      </c>
    </row>
    <row r="390" spans="1:9" ht="16.5" customHeight="1" x14ac:dyDescent="0.2">
      <c r="A390" s="85">
        <v>42123</v>
      </c>
      <c r="B390" s="132" t="s">
        <v>1245</v>
      </c>
      <c r="C390" s="89" t="s">
        <v>203</v>
      </c>
      <c r="D390" s="142" t="s">
        <v>14</v>
      </c>
      <c r="E390" s="128">
        <v>15000</v>
      </c>
      <c r="F390" s="129" t="s">
        <v>15</v>
      </c>
      <c r="G390" s="89" t="s">
        <v>1052</v>
      </c>
      <c r="H390" s="89" t="s">
        <v>1120</v>
      </c>
      <c r="I390" s="91" t="s">
        <v>1123</v>
      </c>
    </row>
    <row r="391" spans="1:9" ht="16.5" customHeight="1" x14ac:dyDescent="0.2">
      <c r="A391" s="85">
        <v>42123</v>
      </c>
      <c r="B391" s="127" t="s">
        <v>1430</v>
      </c>
      <c r="C391" s="89" t="s">
        <v>234</v>
      </c>
      <c r="D391" s="130" t="s">
        <v>9</v>
      </c>
      <c r="E391" s="128">
        <v>15400</v>
      </c>
      <c r="F391" s="129" t="s">
        <v>217</v>
      </c>
      <c r="G391" s="89" t="s">
        <v>1052</v>
      </c>
      <c r="H391" s="89" t="s">
        <v>847</v>
      </c>
      <c r="I391" s="91" t="s">
        <v>1123</v>
      </c>
    </row>
  </sheetData>
  <autoFilter ref="A1:I391">
    <sortState ref="A2:I391">
      <sortCondition ref="A1:A391"/>
    </sortState>
  </autoFilter>
  <dataValidations count="1">
    <dataValidation type="list" errorStyle="information" showInputMessage="1" showErrorMessage="1" errorTitle="Attention" error="Seuls les transports entre villes sont autorisés en champs libre_x000a_" sqref="B84:B88">
      <formula1>$M$20:$M$29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topLeftCell="A13" zoomScale="91" zoomScaleNormal="91" workbookViewId="0">
      <selection activeCell="K34" sqref="K34:K36"/>
    </sheetView>
  </sheetViews>
  <sheetFormatPr baseColWidth="10" defaultColWidth="16" defaultRowHeight="15" x14ac:dyDescent="0.25"/>
  <cols>
    <col min="1" max="1" width="11.85546875" style="1" bestFit="1" customWidth="1"/>
    <col min="2" max="2" width="12.28515625" style="1" customWidth="1"/>
    <col min="3" max="3" width="13.5703125" style="1" customWidth="1"/>
    <col min="4" max="4" width="10.42578125" style="1" customWidth="1"/>
    <col min="5" max="5" width="16" style="1" customWidth="1"/>
    <col min="6" max="6" width="2.7109375" style="1" customWidth="1"/>
    <col min="7" max="7" width="16.7109375" style="1" bestFit="1" customWidth="1"/>
    <col min="8" max="8" width="19.5703125" style="1" customWidth="1"/>
    <col min="9" max="256" width="16" style="1"/>
    <col min="257" max="257" width="11.85546875" style="1" bestFit="1" customWidth="1"/>
    <col min="258" max="258" width="16" style="1"/>
    <col min="259" max="259" width="12.7109375" style="1" customWidth="1"/>
    <col min="260" max="260" width="9.7109375" style="1" customWidth="1"/>
    <col min="261" max="261" width="13.7109375" style="1" customWidth="1"/>
    <col min="262" max="262" width="2.7109375" style="1" customWidth="1"/>
    <col min="263" max="264" width="15.7109375" style="1" customWidth="1"/>
    <col min="265" max="512" width="16" style="1"/>
    <col min="513" max="513" width="11.85546875" style="1" bestFit="1" customWidth="1"/>
    <col min="514" max="514" width="16" style="1"/>
    <col min="515" max="515" width="12.7109375" style="1" customWidth="1"/>
    <col min="516" max="516" width="9.7109375" style="1" customWidth="1"/>
    <col min="517" max="517" width="13.7109375" style="1" customWidth="1"/>
    <col min="518" max="518" width="2.7109375" style="1" customWidth="1"/>
    <col min="519" max="520" width="15.7109375" style="1" customWidth="1"/>
    <col min="521" max="768" width="16" style="1"/>
    <col min="769" max="769" width="11.85546875" style="1" bestFit="1" customWidth="1"/>
    <col min="770" max="770" width="16" style="1"/>
    <col min="771" max="771" width="12.7109375" style="1" customWidth="1"/>
    <col min="772" max="772" width="9.7109375" style="1" customWidth="1"/>
    <col min="773" max="773" width="13.7109375" style="1" customWidth="1"/>
    <col min="774" max="774" width="2.7109375" style="1" customWidth="1"/>
    <col min="775" max="776" width="15.7109375" style="1" customWidth="1"/>
    <col min="777" max="1024" width="16" style="1"/>
    <col min="1025" max="1025" width="11.85546875" style="1" bestFit="1" customWidth="1"/>
    <col min="1026" max="1026" width="16" style="1"/>
    <col min="1027" max="1027" width="12.7109375" style="1" customWidth="1"/>
    <col min="1028" max="1028" width="9.7109375" style="1" customWidth="1"/>
    <col min="1029" max="1029" width="13.7109375" style="1" customWidth="1"/>
    <col min="1030" max="1030" width="2.7109375" style="1" customWidth="1"/>
    <col min="1031" max="1032" width="15.7109375" style="1" customWidth="1"/>
    <col min="1033" max="1280" width="16" style="1"/>
    <col min="1281" max="1281" width="11.85546875" style="1" bestFit="1" customWidth="1"/>
    <col min="1282" max="1282" width="16" style="1"/>
    <col min="1283" max="1283" width="12.7109375" style="1" customWidth="1"/>
    <col min="1284" max="1284" width="9.7109375" style="1" customWidth="1"/>
    <col min="1285" max="1285" width="13.7109375" style="1" customWidth="1"/>
    <col min="1286" max="1286" width="2.7109375" style="1" customWidth="1"/>
    <col min="1287" max="1288" width="15.7109375" style="1" customWidth="1"/>
    <col min="1289" max="1536" width="16" style="1"/>
    <col min="1537" max="1537" width="11.85546875" style="1" bestFit="1" customWidth="1"/>
    <col min="1538" max="1538" width="16" style="1"/>
    <col min="1539" max="1539" width="12.7109375" style="1" customWidth="1"/>
    <col min="1540" max="1540" width="9.7109375" style="1" customWidth="1"/>
    <col min="1541" max="1541" width="13.7109375" style="1" customWidth="1"/>
    <col min="1542" max="1542" width="2.7109375" style="1" customWidth="1"/>
    <col min="1543" max="1544" width="15.7109375" style="1" customWidth="1"/>
    <col min="1545" max="1792" width="16" style="1"/>
    <col min="1793" max="1793" width="11.85546875" style="1" bestFit="1" customWidth="1"/>
    <col min="1794" max="1794" width="16" style="1"/>
    <col min="1795" max="1795" width="12.7109375" style="1" customWidth="1"/>
    <col min="1796" max="1796" width="9.7109375" style="1" customWidth="1"/>
    <col min="1797" max="1797" width="13.7109375" style="1" customWidth="1"/>
    <col min="1798" max="1798" width="2.7109375" style="1" customWidth="1"/>
    <col min="1799" max="1800" width="15.7109375" style="1" customWidth="1"/>
    <col min="1801" max="2048" width="16" style="1"/>
    <col min="2049" max="2049" width="11.85546875" style="1" bestFit="1" customWidth="1"/>
    <col min="2050" max="2050" width="16" style="1"/>
    <col min="2051" max="2051" width="12.7109375" style="1" customWidth="1"/>
    <col min="2052" max="2052" width="9.7109375" style="1" customWidth="1"/>
    <col min="2053" max="2053" width="13.7109375" style="1" customWidth="1"/>
    <col min="2054" max="2054" width="2.7109375" style="1" customWidth="1"/>
    <col min="2055" max="2056" width="15.7109375" style="1" customWidth="1"/>
    <col min="2057" max="2304" width="16" style="1"/>
    <col min="2305" max="2305" width="11.85546875" style="1" bestFit="1" customWidth="1"/>
    <col min="2306" max="2306" width="16" style="1"/>
    <col min="2307" max="2307" width="12.7109375" style="1" customWidth="1"/>
    <col min="2308" max="2308" width="9.7109375" style="1" customWidth="1"/>
    <col min="2309" max="2309" width="13.7109375" style="1" customWidth="1"/>
    <col min="2310" max="2310" width="2.7109375" style="1" customWidth="1"/>
    <col min="2311" max="2312" width="15.7109375" style="1" customWidth="1"/>
    <col min="2313" max="2560" width="16" style="1"/>
    <col min="2561" max="2561" width="11.85546875" style="1" bestFit="1" customWidth="1"/>
    <col min="2562" max="2562" width="16" style="1"/>
    <col min="2563" max="2563" width="12.7109375" style="1" customWidth="1"/>
    <col min="2564" max="2564" width="9.7109375" style="1" customWidth="1"/>
    <col min="2565" max="2565" width="13.7109375" style="1" customWidth="1"/>
    <col min="2566" max="2566" width="2.7109375" style="1" customWidth="1"/>
    <col min="2567" max="2568" width="15.7109375" style="1" customWidth="1"/>
    <col min="2569" max="2816" width="16" style="1"/>
    <col min="2817" max="2817" width="11.85546875" style="1" bestFit="1" customWidth="1"/>
    <col min="2818" max="2818" width="16" style="1"/>
    <col min="2819" max="2819" width="12.7109375" style="1" customWidth="1"/>
    <col min="2820" max="2820" width="9.7109375" style="1" customWidth="1"/>
    <col min="2821" max="2821" width="13.7109375" style="1" customWidth="1"/>
    <col min="2822" max="2822" width="2.7109375" style="1" customWidth="1"/>
    <col min="2823" max="2824" width="15.7109375" style="1" customWidth="1"/>
    <col min="2825" max="3072" width="16" style="1"/>
    <col min="3073" max="3073" width="11.85546875" style="1" bestFit="1" customWidth="1"/>
    <col min="3074" max="3074" width="16" style="1"/>
    <col min="3075" max="3075" width="12.7109375" style="1" customWidth="1"/>
    <col min="3076" max="3076" width="9.7109375" style="1" customWidth="1"/>
    <col min="3077" max="3077" width="13.7109375" style="1" customWidth="1"/>
    <col min="3078" max="3078" width="2.7109375" style="1" customWidth="1"/>
    <col min="3079" max="3080" width="15.7109375" style="1" customWidth="1"/>
    <col min="3081" max="3328" width="16" style="1"/>
    <col min="3329" max="3329" width="11.85546875" style="1" bestFit="1" customWidth="1"/>
    <col min="3330" max="3330" width="16" style="1"/>
    <col min="3331" max="3331" width="12.7109375" style="1" customWidth="1"/>
    <col min="3332" max="3332" width="9.7109375" style="1" customWidth="1"/>
    <col min="3333" max="3333" width="13.7109375" style="1" customWidth="1"/>
    <col min="3334" max="3334" width="2.7109375" style="1" customWidth="1"/>
    <col min="3335" max="3336" width="15.7109375" style="1" customWidth="1"/>
    <col min="3337" max="3584" width="16" style="1"/>
    <col min="3585" max="3585" width="11.85546875" style="1" bestFit="1" customWidth="1"/>
    <col min="3586" max="3586" width="16" style="1"/>
    <col min="3587" max="3587" width="12.7109375" style="1" customWidth="1"/>
    <col min="3588" max="3588" width="9.7109375" style="1" customWidth="1"/>
    <col min="3589" max="3589" width="13.7109375" style="1" customWidth="1"/>
    <col min="3590" max="3590" width="2.7109375" style="1" customWidth="1"/>
    <col min="3591" max="3592" width="15.7109375" style="1" customWidth="1"/>
    <col min="3593" max="3840" width="16" style="1"/>
    <col min="3841" max="3841" width="11.85546875" style="1" bestFit="1" customWidth="1"/>
    <col min="3842" max="3842" width="16" style="1"/>
    <col min="3843" max="3843" width="12.7109375" style="1" customWidth="1"/>
    <col min="3844" max="3844" width="9.7109375" style="1" customWidth="1"/>
    <col min="3845" max="3845" width="13.7109375" style="1" customWidth="1"/>
    <col min="3846" max="3846" width="2.7109375" style="1" customWidth="1"/>
    <col min="3847" max="3848" width="15.7109375" style="1" customWidth="1"/>
    <col min="3849" max="4096" width="16" style="1"/>
    <col min="4097" max="4097" width="11.85546875" style="1" bestFit="1" customWidth="1"/>
    <col min="4098" max="4098" width="16" style="1"/>
    <col min="4099" max="4099" width="12.7109375" style="1" customWidth="1"/>
    <col min="4100" max="4100" width="9.7109375" style="1" customWidth="1"/>
    <col min="4101" max="4101" width="13.7109375" style="1" customWidth="1"/>
    <col min="4102" max="4102" width="2.7109375" style="1" customWidth="1"/>
    <col min="4103" max="4104" width="15.7109375" style="1" customWidth="1"/>
    <col min="4105" max="4352" width="16" style="1"/>
    <col min="4353" max="4353" width="11.85546875" style="1" bestFit="1" customWidth="1"/>
    <col min="4354" max="4354" width="16" style="1"/>
    <col min="4355" max="4355" width="12.7109375" style="1" customWidth="1"/>
    <col min="4356" max="4356" width="9.7109375" style="1" customWidth="1"/>
    <col min="4357" max="4357" width="13.7109375" style="1" customWidth="1"/>
    <col min="4358" max="4358" width="2.7109375" style="1" customWidth="1"/>
    <col min="4359" max="4360" width="15.7109375" style="1" customWidth="1"/>
    <col min="4361" max="4608" width="16" style="1"/>
    <col min="4609" max="4609" width="11.85546875" style="1" bestFit="1" customWidth="1"/>
    <col min="4610" max="4610" width="16" style="1"/>
    <col min="4611" max="4611" width="12.7109375" style="1" customWidth="1"/>
    <col min="4612" max="4612" width="9.7109375" style="1" customWidth="1"/>
    <col min="4613" max="4613" width="13.7109375" style="1" customWidth="1"/>
    <col min="4614" max="4614" width="2.7109375" style="1" customWidth="1"/>
    <col min="4615" max="4616" width="15.7109375" style="1" customWidth="1"/>
    <col min="4617" max="4864" width="16" style="1"/>
    <col min="4865" max="4865" width="11.85546875" style="1" bestFit="1" customWidth="1"/>
    <col min="4866" max="4866" width="16" style="1"/>
    <col min="4867" max="4867" width="12.7109375" style="1" customWidth="1"/>
    <col min="4868" max="4868" width="9.7109375" style="1" customWidth="1"/>
    <col min="4869" max="4869" width="13.7109375" style="1" customWidth="1"/>
    <col min="4870" max="4870" width="2.7109375" style="1" customWidth="1"/>
    <col min="4871" max="4872" width="15.7109375" style="1" customWidth="1"/>
    <col min="4873" max="5120" width="16" style="1"/>
    <col min="5121" max="5121" width="11.85546875" style="1" bestFit="1" customWidth="1"/>
    <col min="5122" max="5122" width="16" style="1"/>
    <col min="5123" max="5123" width="12.7109375" style="1" customWidth="1"/>
    <col min="5124" max="5124" width="9.7109375" style="1" customWidth="1"/>
    <col min="5125" max="5125" width="13.7109375" style="1" customWidth="1"/>
    <col min="5126" max="5126" width="2.7109375" style="1" customWidth="1"/>
    <col min="5127" max="5128" width="15.7109375" style="1" customWidth="1"/>
    <col min="5129" max="5376" width="16" style="1"/>
    <col min="5377" max="5377" width="11.85546875" style="1" bestFit="1" customWidth="1"/>
    <col min="5378" max="5378" width="16" style="1"/>
    <col min="5379" max="5379" width="12.7109375" style="1" customWidth="1"/>
    <col min="5380" max="5380" width="9.7109375" style="1" customWidth="1"/>
    <col min="5381" max="5381" width="13.7109375" style="1" customWidth="1"/>
    <col min="5382" max="5382" width="2.7109375" style="1" customWidth="1"/>
    <col min="5383" max="5384" width="15.7109375" style="1" customWidth="1"/>
    <col min="5385" max="5632" width="16" style="1"/>
    <col min="5633" max="5633" width="11.85546875" style="1" bestFit="1" customWidth="1"/>
    <col min="5634" max="5634" width="16" style="1"/>
    <col min="5635" max="5635" width="12.7109375" style="1" customWidth="1"/>
    <col min="5636" max="5636" width="9.7109375" style="1" customWidth="1"/>
    <col min="5637" max="5637" width="13.7109375" style="1" customWidth="1"/>
    <col min="5638" max="5638" width="2.7109375" style="1" customWidth="1"/>
    <col min="5639" max="5640" width="15.7109375" style="1" customWidth="1"/>
    <col min="5641" max="5888" width="16" style="1"/>
    <col min="5889" max="5889" width="11.85546875" style="1" bestFit="1" customWidth="1"/>
    <col min="5890" max="5890" width="16" style="1"/>
    <col min="5891" max="5891" width="12.7109375" style="1" customWidth="1"/>
    <col min="5892" max="5892" width="9.7109375" style="1" customWidth="1"/>
    <col min="5893" max="5893" width="13.7109375" style="1" customWidth="1"/>
    <col min="5894" max="5894" width="2.7109375" style="1" customWidth="1"/>
    <col min="5895" max="5896" width="15.7109375" style="1" customWidth="1"/>
    <col min="5897" max="6144" width="16" style="1"/>
    <col min="6145" max="6145" width="11.85546875" style="1" bestFit="1" customWidth="1"/>
    <col min="6146" max="6146" width="16" style="1"/>
    <col min="6147" max="6147" width="12.7109375" style="1" customWidth="1"/>
    <col min="6148" max="6148" width="9.7109375" style="1" customWidth="1"/>
    <col min="6149" max="6149" width="13.7109375" style="1" customWidth="1"/>
    <col min="6150" max="6150" width="2.7109375" style="1" customWidth="1"/>
    <col min="6151" max="6152" width="15.7109375" style="1" customWidth="1"/>
    <col min="6153" max="6400" width="16" style="1"/>
    <col min="6401" max="6401" width="11.85546875" style="1" bestFit="1" customWidth="1"/>
    <col min="6402" max="6402" width="16" style="1"/>
    <col min="6403" max="6403" width="12.7109375" style="1" customWidth="1"/>
    <col min="6404" max="6404" width="9.7109375" style="1" customWidth="1"/>
    <col min="6405" max="6405" width="13.7109375" style="1" customWidth="1"/>
    <col min="6406" max="6406" width="2.7109375" style="1" customWidth="1"/>
    <col min="6407" max="6408" width="15.7109375" style="1" customWidth="1"/>
    <col min="6409" max="6656" width="16" style="1"/>
    <col min="6657" max="6657" width="11.85546875" style="1" bestFit="1" customWidth="1"/>
    <col min="6658" max="6658" width="16" style="1"/>
    <col min="6659" max="6659" width="12.7109375" style="1" customWidth="1"/>
    <col min="6660" max="6660" width="9.7109375" style="1" customWidth="1"/>
    <col min="6661" max="6661" width="13.7109375" style="1" customWidth="1"/>
    <col min="6662" max="6662" width="2.7109375" style="1" customWidth="1"/>
    <col min="6663" max="6664" width="15.7109375" style="1" customWidth="1"/>
    <col min="6665" max="6912" width="16" style="1"/>
    <col min="6913" max="6913" width="11.85546875" style="1" bestFit="1" customWidth="1"/>
    <col min="6914" max="6914" width="16" style="1"/>
    <col min="6915" max="6915" width="12.7109375" style="1" customWidth="1"/>
    <col min="6916" max="6916" width="9.7109375" style="1" customWidth="1"/>
    <col min="6917" max="6917" width="13.7109375" style="1" customWidth="1"/>
    <col min="6918" max="6918" width="2.7109375" style="1" customWidth="1"/>
    <col min="6919" max="6920" width="15.7109375" style="1" customWidth="1"/>
    <col min="6921" max="7168" width="16" style="1"/>
    <col min="7169" max="7169" width="11.85546875" style="1" bestFit="1" customWidth="1"/>
    <col min="7170" max="7170" width="16" style="1"/>
    <col min="7171" max="7171" width="12.7109375" style="1" customWidth="1"/>
    <col min="7172" max="7172" width="9.7109375" style="1" customWidth="1"/>
    <col min="7173" max="7173" width="13.7109375" style="1" customWidth="1"/>
    <col min="7174" max="7174" width="2.7109375" style="1" customWidth="1"/>
    <col min="7175" max="7176" width="15.7109375" style="1" customWidth="1"/>
    <col min="7177" max="7424" width="16" style="1"/>
    <col min="7425" max="7425" width="11.85546875" style="1" bestFit="1" customWidth="1"/>
    <col min="7426" max="7426" width="16" style="1"/>
    <col min="7427" max="7427" width="12.7109375" style="1" customWidth="1"/>
    <col min="7428" max="7428" width="9.7109375" style="1" customWidth="1"/>
    <col min="7429" max="7429" width="13.7109375" style="1" customWidth="1"/>
    <col min="7430" max="7430" width="2.7109375" style="1" customWidth="1"/>
    <col min="7431" max="7432" width="15.7109375" style="1" customWidth="1"/>
    <col min="7433" max="7680" width="16" style="1"/>
    <col min="7681" max="7681" width="11.85546875" style="1" bestFit="1" customWidth="1"/>
    <col min="7682" max="7682" width="16" style="1"/>
    <col min="7683" max="7683" width="12.7109375" style="1" customWidth="1"/>
    <col min="7684" max="7684" width="9.7109375" style="1" customWidth="1"/>
    <col min="7685" max="7685" width="13.7109375" style="1" customWidth="1"/>
    <col min="7686" max="7686" width="2.7109375" style="1" customWidth="1"/>
    <col min="7687" max="7688" width="15.7109375" style="1" customWidth="1"/>
    <col min="7689" max="7936" width="16" style="1"/>
    <col min="7937" max="7937" width="11.85546875" style="1" bestFit="1" customWidth="1"/>
    <col min="7938" max="7938" width="16" style="1"/>
    <col min="7939" max="7939" width="12.7109375" style="1" customWidth="1"/>
    <col min="7940" max="7940" width="9.7109375" style="1" customWidth="1"/>
    <col min="7941" max="7941" width="13.7109375" style="1" customWidth="1"/>
    <col min="7942" max="7942" width="2.7109375" style="1" customWidth="1"/>
    <col min="7943" max="7944" width="15.7109375" style="1" customWidth="1"/>
    <col min="7945" max="8192" width="16" style="1"/>
    <col min="8193" max="8193" width="11.85546875" style="1" bestFit="1" customWidth="1"/>
    <col min="8194" max="8194" width="16" style="1"/>
    <col min="8195" max="8195" width="12.7109375" style="1" customWidth="1"/>
    <col min="8196" max="8196" width="9.7109375" style="1" customWidth="1"/>
    <col min="8197" max="8197" width="13.7109375" style="1" customWidth="1"/>
    <col min="8198" max="8198" width="2.7109375" style="1" customWidth="1"/>
    <col min="8199" max="8200" width="15.7109375" style="1" customWidth="1"/>
    <col min="8201" max="8448" width="16" style="1"/>
    <col min="8449" max="8449" width="11.85546875" style="1" bestFit="1" customWidth="1"/>
    <col min="8450" max="8450" width="16" style="1"/>
    <col min="8451" max="8451" width="12.7109375" style="1" customWidth="1"/>
    <col min="8452" max="8452" width="9.7109375" style="1" customWidth="1"/>
    <col min="8453" max="8453" width="13.7109375" style="1" customWidth="1"/>
    <col min="8454" max="8454" width="2.7109375" style="1" customWidth="1"/>
    <col min="8455" max="8456" width="15.7109375" style="1" customWidth="1"/>
    <col min="8457" max="8704" width="16" style="1"/>
    <col min="8705" max="8705" width="11.85546875" style="1" bestFit="1" customWidth="1"/>
    <col min="8706" max="8706" width="16" style="1"/>
    <col min="8707" max="8707" width="12.7109375" style="1" customWidth="1"/>
    <col min="8708" max="8708" width="9.7109375" style="1" customWidth="1"/>
    <col min="8709" max="8709" width="13.7109375" style="1" customWidth="1"/>
    <col min="8710" max="8710" width="2.7109375" style="1" customWidth="1"/>
    <col min="8711" max="8712" width="15.7109375" style="1" customWidth="1"/>
    <col min="8713" max="8960" width="16" style="1"/>
    <col min="8961" max="8961" width="11.85546875" style="1" bestFit="1" customWidth="1"/>
    <col min="8962" max="8962" width="16" style="1"/>
    <col min="8963" max="8963" width="12.7109375" style="1" customWidth="1"/>
    <col min="8964" max="8964" width="9.7109375" style="1" customWidth="1"/>
    <col min="8965" max="8965" width="13.7109375" style="1" customWidth="1"/>
    <col min="8966" max="8966" width="2.7109375" style="1" customWidth="1"/>
    <col min="8967" max="8968" width="15.7109375" style="1" customWidth="1"/>
    <col min="8969" max="9216" width="16" style="1"/>
    <col min="9217" max="9217" width="11.85546875" style="1" bestFit="1" customWidth="1"/>
    <col min="9218" max="9218" width="16" style="1"/>
    <col min="9219" max="9219" width="12.7109375" style="1" customWidth="1"/>
    <col min="9220" max="9220" width="9.7109375" style="1" customWidth="1"/>
    <col min="9221" max="9221" width="13.7109375" style="1" customWidth="1"/>
    <col min="9222" max="9222" width="2.7109375" style="1" customWidth="1"/>
    <col min="9223" max="9224" width="15.7109375" style="1" customWidth="1"/>
    <col min="9225" max="9472" width="16" style="1"/>
    <col min="9473" max="9473" width="11.85546875" style="1" bestFit="1" customWidth="1"/>
    <col min="9474" max="9474" width="16" style="1"/>
    <col min="9475" max="9475" width="12.7109375" style="1" customWidth="1"/>
    <col min="9476" max="9476" width="9.7109375" style="1" customWidth="1"/>
    <col min="9477" max="9477" width="13.7109375" style="1" customWidth="1"/>
    <col min="9478" max="9478" width="2.7109375" style="1" customWidth="1"/>
    <col min="9479" max="9480" width="15.7109375" style="1" customWidth="1"/>
    <col min="9481" max="9728" width="16" style="1"/>
    <col min="9729" max="9729" width="11.85546875" style="1" bestFit="1" customWidth="1"/>
    <col min="9730" max="9730" width="16" style="1"/>
    <col min="9731" max="9731" width="12.7109375" style="1" customWidth="1"/>
    <col min="9732" max="9732" width="9.7109375" style="1" customWidth="1"/>
    <col min="9733" max="9733" width="13.7109375" style="1" customWidth="1"/>
    <col min="9734" max="9734" width="2.7109375" style="1" customWidth="1"/>
    <col min="9735" max="9736" width="15.7109375" style="1" customWidth="1"/>
    <col min="9737" max="9984" width="16" style="1"/>
    <col min="9985" max="9985" width="11.85546875" style="1" bestFit="1" customWidth="1"/>
    <col min="9986" max="9986" width="16" style="1"/>
    <col min="9987" max="9987" width="12.7109375" style="1" customWidth="1"/>
    <col min="9988" max="9988" width="9.7109375" style="1" customWidth="1"/>
    <col min="9989" max="9989" width="13.7109375" style="1" customWidth="1"/>
    <col min="9990" max="9990" width="2.7109375" style="1" customWidth="1"/>
    <col min="9991" max="9992" width="15.7109375" style="1" customWidth="1"/>
    <col min="9993" max="10240" width="16" style="1"/>
    <col min="10241" max="10241" width="11.85546875" style="1" bestFit="1" customWidth="1"/>
    <col min="10242" max="10242" width="16" style="1"/>
    <col min="10243" max="10243" width="12.7109375" style="1" customWidth="1"/>
    <col min="10244" max="10244" width="9.7109375" style="1" customWidth="1"/>
    <col min="10245" max="10245" width="13.7109375" style="1" customWidth="1"/>
    <col min="10246" max="10246" width="2.7109375" style="1" customWidth="1"/>
    <col min="10247" max="10248" width="15.7109375" style="1" customWidth="1"/>
    <col min="10249" max="10496" width="16" style="1"/>
    <col min="10497" max="10497" width="11.85546875" style="1" bestFit="1" customWidth="1"/>
    <col min="10498" max="10498" width="16" style="1"/>
    <col min="10499" max="10499" width="12.7109375" style="1" customWidth="1"/>
    <col min="10500" max="10500" width="9.7109375" style="1" customWidth="1"/>
    <col min="10501" max="10501" width="13.7109375" style="1" customWidth="1"/>
    <col min="10502" max="10502" width="2.7109375" style="1" customWidth="1"/>
    <col min="10503" max="10504" width="15.7109375" style="1" customWidth="1"/>
    <col min="10505" max="10752" width="16" style="1"/>
    <col min="10753" max="10753" width="11.85546875" style="1" bestFit="1" customWidth="1"/>
    <col min="10754" max="10754" width="16" style="1"/>
    <col min="10755" max="10755" width="12.7109375" style="1" customWidth="1"/>
    <col min="10756" max="10756" width="9.7109375" style="1" customWidth="1"/>
    <col min="10757" max="10757" width="13.7109375" style="1" customWidth="1"/>
    <col min="10758" max="10758" width="2.7109375" style="1" customWidth="1"/>
    <col min="10759" max="10760" width="15.7109375" style="1" customWidth="1"/>
    <col min="10761" max="11008" width="16" style="1"/>
    <col min="11009" max="11009" width="11.85546875" style="1" bestFit="1" customWidth="1"/>
    <col min="11010" max="11010" width="16" style="1"/>
    <col min="11011" max="11011" width="12.7109375" style="1" customWidth="1"/>
    <col min="11012" max="11012" width="9.7109375" style="1" customWidth="1"/>
    <col min="11013" max="11013" width="13.7109375" style="1" customWidth="1"/>
    <col min="11014" max="11014" width="2.7109375" style="1" customWidth="1"/>
    <col min="11015" max="11016" width="15.7109375" style="1" customWidth="1"/>
    <col min="11017" max="11264" width="16" style="1"/>
    <col min="11265" max="11265" width="11.85546875" style="1" bestFit="1" customWidth="1"/>
    <col min="11266" max="11266" width="16" style="1"/>
    <col min="11267" max="11267" width="12.7109375" style="1" customWidth="1"/>
    <col min="11268" max="11268" width="9.7109375" style="1" customWidth="1"/>
    <col min="11269" max="11269" width="13.7109375" style="1" customWidth="1"/>
    <col min="11270" max="11270" width="2.7109375" style="1" customWidth="1"/>
    <col min="11271" max="11272" width="15.7109375" style="1" customWidth="1"/>
    <col min="11273" max="11520" width="16" style="1"/>
    <col min="11521" max="11521" width="11.85546875" style="1" bestFit="1" customWidth="1"/>
    <col min="11522" max="11522" width="16" style="1"/>
    <col min="11523" max="11523" width="12.7109375" style="1" customWidth="1"/>
    <col min="11524" max="11524" width="9.7109375" style="1" customWidth="1"/>
    <col min="11525" max="11525" width="13.7109375" style="1" customWidth="1"/>
    <col min="11526" max="11526" width="2.7109375" style="1" customWidth="1"/>
    <col min="11527" max="11528" width="15.7109375" style="1" customWidth="1"/>
    <col min="11529" max="11776" width="16" style="1"/>
    <col min="11777" max="11777" width="11.85546875" style="1" bestFit="1" customWidth="1"/>
    <col min="11778" max="11778" width="16" style="1"/>
    <col min="11779" max="11779" width="12.7109375" style="1" customWidth="1"/>
    <col min="11780" max="11780" width="9.7109375" style="1" customWidth="1"/>
    <col min="11781" max="11781" width="13.7109375" style="1" customWidth="1"/>
    <col min="11782" max="11782" width="2.7109375" style="1" customWidth="1"/>
    <col min="11783" max="11784" width="15.7109375" style="1" customWidth="1"/>
    <col min="11785" max="12032" width="16" style="1"/>
    <col min="12033" max="12033" width="11.85546875" style="1" bestFit="1" customWidth="1"/>
    <col min="12034" max="12034" width="16" style="1"/>
    <col min="12035" max="12035" width="12.7109375" style="1" customWidth="1"/>
    <col min="12036" max="12036" width="9.7109375" style="1" customWidth="1"/>
    <col min="12037" max="12037" width="13.7109375" style="1" customWidth="1"/>
    <col min="12038" max="12038" width="2.7109375" style="1" customWidth="1"/>
    <col min="12039" max="12040" width="15.7109375" style="1" customWidth="1"/>
    <col min="12041" max="12288" width="16" style="1"/>
    <col min="12289" max="12289" width="11.85546875" style="1" bestFit="1" customWidth="1"/>
    <col min="12290" max="12290" width="16" style="1"/>
    <col min="12291" max="12291" width="12.7109375" style="1" customWidth="1"/>
    <col min="12292" max="12292" width="9.7109375" style="1" customWidth="1"/>
    <col min="12293" max="12293" width="13.7109375" style="1" customWidth="1"/>
    <col min="12294" max="12294" width="2.7109375" style="1" customWidth="1"/>
    <col min="12295" max="12296" width="15.7109375" style="1" customWidth="1"/>
    <col min="12297" max="12544" width="16" style="1"/>
    <col min="12545" max="12545" width="11.85546875" style="1" bestFit="1" customWidth="1"/>
    <col min="12546" max="12546" width="16" style="1"/>
    <col min="12547" max="12547" width="12.7109375" style="1" customWidth="1"/>
    <col min="12548" max="12548" width="9.7109375" style="1" customWidth="1"/>
    <col min="12549" max="12549" width="13.7109375" style="1" customWidth="1"/>
    <col min="12550" max="12550" width="2.7109375" style="1" customWidth="1"/>
    <col min="12551" max="12552" width="15.7109375" style="1" customWidth="1"/>
    <col min="12553" max="12800" width="16" style="1"/>
    <col min="12801" max="12801" width="11.85546875" style="1" bestFit="1" customWidth="1"/>
    <col min="12802" max="12802" width="16" style="1"/>
    <col min="12803" max="12803" width="12.7109375" style="1" customWidth="1"/>
    <col min="12804" max="12804" width="9.7109375" style="1" customWidth="1"/>
    <col min="12805" max="12805" width="13.7109375" style="1" customWidth="1"/>
    <col min="12806" max="12806" width="2.7109375" style="1" customWidth="1"/>
    <col min="12807" max="12808" width="15.7109375" style="1" customWidth="1"/>
    <col min="12809" max="13056" width="16" style="1"/>
    <col min="13057" max="13057" width="11.85546875" style="1" bestFit="1" customWidth="1"/>
    <col min="13058" max="13058" width="16" style="1"/>
    <col min="13059" max="13059" width="12.7109375" style="1" customWidth="1"/>
    <col min="13060" max="13060" width="9.7109375" style="1" customWidth="1"/>
    <col min="13061" max="13061" width="13.7109375" style="1" customWidth="1"/>
    <col min="13062" max="13062" width="2.7109375" style="1" customWidth="1"/>
    <col min="13063" max="13064" width="15.7109375" style="1" customWidth="1"/>
    <col min="13065" max="13312" width="16" style="1"/>
    <col min="13313" max="13313" width="11.85546875" style="1" bestFit="1" customWidth="1"/>
    <col min="13314" max="13314" width="16" style="1"/>
    <col min="13315" max="13315" width="12.7109375" style="1" customWidth="1"/>
    <col min="13316" max="13316" width="9.7109375" style="1" customWidth="1"/>
    <col min="13317" max="13317" width="13.7109375" style="1" customWidth="1"/>
    <col min="13318" max="13318" width="2.7109375" style="1" customWidth="1"/>
    <col min="13319" max="13320" width="15.7109375" style="1" customWidth="1"/>
    <col min="13321" max="13568" width="16" style="1"/>
    <col min="13569" max="13569" width="11.85546875" style="1" bestFit="1" customWidth="1"/>
    <col min="13570" max="13570" width="16" style="1"/>
    <col min="13571" max="13571" width="12.7109375" style="1" customWidth="1"/>
    <col min="13572" max="13572" width="9.7109375" style="1" customWidth="1"/>
    <col min="13573" max="13573" width="13.7109375" style="1" customWidth="1"/>
    <col min="13574" max="13574" width="2.7109375" style="1" customWidth="1"/>
    <col min="13575" max="13576" width="15.7109375" style="1" customWidth="1"/>
    <col min="13577" max="13824" width="16" style="1"/>
    <col min="13825" max="13825" width="11.85546875" style="1" bestFit="1" customWidth="1"/>
    <col min="13826" max="13826" width="16" style="1"/>
    <col min="13827" max="13827" width="12.7109375" style="1" customWidth="1"/>
    <col min="13828" max="13828" width="9.7109375" style="1" customWidth="1"/>
    <col min="13829" max="13829" width="13.7109375" style="1" customWidth="1"/>
    <col min="13830" max="13830" width="2.7109375" style="1" customWidth="1"/>
    <col min="13831" max="13832" width="15.7109375" style="1" customWidth="1"/>
    <col min="13833" max="14080" width="16" style="1"/>
    <col min="14081" max="14081" width="11.85546875" style="1" bestFit="1" customWidth="1"/>
    <col min="14082" max="14082" width="16" style="1"/>
    <col min="14083" max="14083" width="12.7109375" style="1" customWidth="1"/>
    <col min="14084" max="14084" width="9.7109375" style="1" customWidth="1"/>
    <col min="14085" max="14085" width="13.7109375" style="1" customWidth="1"/>
    <col min="14086" max="14086" width="2.7109375" style="1" customWidth="1"/>
    <col min="14087" max="14088" width="15.7109375" style="1" customWidth="1"/>
    <col min="14089" max="14336" width="16" style="1"/>
    <col min="14337" max="14337" width="11.85546875" style="1" bestFit="1" customWidth="1"/>
    <col min="14338" max="14338" width="16" style="1"/>
    <col min="14339" max="14339" width="12.7109375" style="1" customWidth="1"/>
    <col min="14340" max="14340" width="9.7109375" style="1" customWidth="1"/>
    <col min="14341" max="14341" width="13.7109375" style="1" customWidth="1"/>
    <col min="14342" max="14342" width="2.7109375" style="1" customWidth="1"/>
    <col min="14343" max="14344" width="15.7109375" style="1" customWidth="1"/>
    <col min="14345" max="14592" width="16" style="1"/>
    <col min="14593" max="14593" width="11.85546875" style="1" bestFit="1" customWidth="1"/>
    <col min="14594" max="14594" width="16" style="1"/>
    <col min="14595" max="14595" width="12.7109375" style="1" customWidth="1"/>
    <col min="14596" max="14596" width="9.7109375" style="1" customWidth="1"/>
    <col min="14597" max="14597" width="13.7109375" style="1" customWidth="1"/>
    <col min="14598" max="14598" width="2.7109375" style="1" customWidth="1"/>
    <col min="14599" max="14600" width="15.7109375" style="1" customWidth="1"/>
    <col min="14601" max="14848" width="16" style="1"/>
    <col min="14849" max="14849" width="11.85546875" style="1" bestFit="1" customWidth="1"/>
    <col min="14850" max="14850" width="16" style="1"/>
    <col min="14851" max="14851" width="12.7109375" style="1" customWidth="1"/>
    <col min="14852" max="14852" width="9.7109375" style="1" customWidth="1"/>
    <col min="14853" max="14853" width="13.7109375" style="1" customWidth="1"/>
    <col min="14854" max="14854" width="2.7109375" style="1" customWidth="1"/>
    <col min="14855" max="14856" width="15.7109375" style="1" customWidth="1"/>
    <col min="14857" max="15104" width="16" style="1"/>
    <col min="15105" max="15105" width="11.85546875" style="1" bestFit="1" customWidth="1"/>
    <col min="15106" max="15106" width="16" style="1"/>
    <col min="15107" max="15107" width="12.7109375" style="1" customWidth="1"/>
    <col min="15108" max="15108" width="9.7109375" style="1" customWidth="1"/>
    <col min="15109" max="15109" width="13.7109375" style="1" customWidth="1"/>
    <col min="15110" max="15110" width="2.7109375" style="1" customWidth="1"/>
    <col min="15111" max="15112" width="15.7109375" style="1" customWidth="1"/>
    <col min="15113" max="15360" width="16" style="1"/>
    <col min="15361" max="15361" width="11.85546875" style="1" bestFit="1" customWidth="1"/>
    <col min="15362" max="15362" width="16" style="1"/>
    <col min="15363" max="15363" width="12.7109375" style="1" customWidth="1"/>
    <col min="15364" max="15364" width="9.7109375" style="1" customWidth="1"/>
    <col min="15365" max="15365" width="13.7109375" style="1" customWidth="1"/>
    <col min="15366" max="15366" width="2.7109375" style="1" customWidth="1"/>
    <col min="15367" max="15368" width="15.7109375" style="1" customWidth="1"/>
    <col min="15369" max="15616" width="16" style="1"/>
    <col min="15617" max="15617" width="11.85546875" style="1" bestFit="1" customWidth="1"/>
    <col min="15618" max="15618" width="16" style="1"/>
    <col min="15619" max="15619" width="12.7109375" style="1" customWidth="1"/>
    <col min="15620" max="15620" width="9.7109375" style="1" customWidth="1"/>
    <col min="15621" max="15621" width="13.7109375" style="1" customWidth="1"/>
    <col min="15622" max="15622" width="2.7109375" style="1" customWidth="1"/>
    <col min="15623" max="15624" width="15.7109375" style="1" customWidth="1"/>
    <col min="15625" max="15872" width="16" style="1"/>
    <col min="15873" max="15873" width="11.85546875" style="1" bestFit="1" customWidth="1"/>
    <col min="15874" max="15874" width="16" style="1"/>
    <col min="15875" max="15875" width="12.7109375" style="1" customWidth="1"/>
    <col min="15876" max="15876" width="9.7109375" style="1" customWidth="1"/>
    <col min="15877" max="15877" width="13.7109375" style="1" customWidth="1"/>
    <col min="15878" max="15878" width="2.7109375" style="1" customWidth="1"/>
    <col min="15879" max="15880" width="15.7109375" style="1" customWidth="1"/>
    <col min="15881" max="16128" width="16" style="1"/>
    <col min="16129" max="16129" width="11.85546875" style="1" bestFit="1" customWidth="1"/>
    <col min="16130" max="16130" width="16" style="1"/>
    <col min="16131" max="16131" width="12.7109375" style="1" customWidth="1"/>
    <col min="16132" max="16132" width="9.7109375" style="1" customWidth="1"/>
    <col min="16133" max="16133" width="13.7109375" style="1" customWidth="1"/>
    <col min="16134" max="16134" width="2.7109375" style="1" customWidth="1"/>
    <col min="16135" max="16136" width="15.7109375" style="1" customWidth="1"/>
    <col min="16137" max="16384" width="16" style="1"/>
  </cols>
  <sheetData>
    <row r="1" spans="1:12" x14ac:dyDescent="0.25">
      <c r="A1" s="143"/>
      <c r="B1" s="143"/>
      <c r="C1" s="143"/>
      <c r="D1" s="143"/>
      <c r="E1" s="143"/>
      <c r="F1" s="143"/>
      <c r="G1" s="143"/>
      <c r="H1" s="143"/>
    </row>
    <row r="3" spans="1:12" ht="15.75" x14ac:dyDescent="0.25">
      <c r="A3" s="2" t="s">
        <v>16</v>
      </c>
      <c r="B3" s="3"/>
      <c r="C3" s="3"/>
      <c r="D3" s="4"/>
      <c r="E3" s="3"/>
      <c r="F3" s="3"/>
      <c r="G3" s="3"/>
    </row>
    <row r="4" spans="1:12" ht="15.75" x14ac:dyDescent="0.25">
      <c r="A4" s="2" t="s">
        <v>17</v>
      </c>
      <c r="B4" s="3" t="s">
        <v>18</v>
      </c>
      <c r="C4" s="3"/>
      <c r="D4" s="3"/>
      <c r="E4" s="3"/>
      <c r="F4" s="3"/>
      <c r="G4" s="3"/>
    </row>
    <row r="5" spans="1:12" ht="15.75" x14ac:dyDescent="0.25">
      <c r="A5" s="5"/>
      <c r="B5" s="2"/>
      <c r="C5" s="2"/>
      <c r="D5" s="2"/>
      <c r="E5" s="2"/>
      <c r="F5" s="2"/>
      <c r="G5" s="2"/>
    </row>
    <row r="6" spans="1:12" ht="15.75" x14ac:dyDescent="0.25">
      <c r="A6" s="5" t="s">
        <v>19</v>
      </c>
      <c r="B6" s="6">
        <v>42094</v>
      </c>
      <c r="C6" s="2"/>
      <c r="D6" s="2"/>
      <c r="E6" s="2"/>
      <c r="F6" s="2"/>
      <c r="G6" s="2"/>
    </row>
    <row r="7" spans="1:12" ht="15.75" x14ac:dyDescent="0.25">
      <c r="A7" s="2"/>
      <c r="B7" s="2"/>
      <c r="C7" s="2"/>
      <c r="D7" s="2"/>
      <c r="E7" s="2"/>
      <c r="F7" s="2"/>
      <c r="G7" s="2"/>
    </row>
    <row r="8" spans="1:12" ht="15.75" customHeight="1" x14ac:dyDescent="0.25">
      <c r="A8" s="7"/>
      <c r="B8" s="8"/>
      <c r="C8" s="8"/>
      <c r="D8" s="8"/>
      <c r="E8" s="8"/>
      <c r="F8" s="8"/>
      <c r="G8" s="8"/>
      <c r="H8" s="8"/>
    </row>
    <row r="9" spans="1:12" ht="20.25" x14ac:dyDescent="0.25">
      <c r="A9" s="144" t="s">
        <v>1122</v>
      </c>
      <c r="B9" s="144"/>
      <c r="C9" s="144"/>
      <c r="D9" s="144"/>
      <c r="E9" s="144"/>
      <c r="F9" s="144"/>
      <c r="G9" s="144"/>
      <c r="H9" s="9"/>
      <c r="L9" s="10"/>
    </row>
    <row r="10" spans="1:12" ht="18" x14ac:dyDescent="0.25">
      <c r="A10" s="11"/>
      <c r="B10" s="11"/>
      <c r="C10" s="11"/>
      <c r="D10" s="11"/>
      <c r="E10" s="11"/>
      <c r="F10" s="11"/>
      <c r="G10" s="11"/>
      <c r="H10" s="11"/>
      <c r="L10" s="10"/>
    </row>
    <row r="11" spans="1:12" x14ac:dyDescent="0.25">
      <c r="A11" s="7"/>
      <c r="B11" s="7"/>
      <c r="C11" s="8"/>
      <c r="D11" s="8"/>
      <c r="E11" s="8"/>
      <c r="F11" s="8"/>
      <c r="G11" s="8"/>
      <c r="H11" s="8"/>
    </row>
    <row r="12" spans="1:12" x14ac:dyDescent="0.25">
      <c r="A12" s="145" t="s">
        <v>20</v>
      </c>
      <c r="B12" s="146"/>
      <c r="C12" s="146"/>
      <c r="D12" s="146"/>
      <c r="E12" s="146"/>
      <c r="F12" s="146"/>
      <c r="G12" s="146"/>
      <c r="H12" s="147"/>
    </row>
    <row r="13" spans="1:12" x14ac:dyDescent="0.25">
      <c r="A13" s="7"/>
      <c r="B13" s="8"/>
      <c r="C13" s="8"/>
      <c r="D13" s="8"/>
      <c r="E13" s="8"/>
      <c r="F13" s="8"/>
      <c r="G13" s="8"/>
      <c r="H13" s="8"/>
    </row>
    <row r="14" spans="1:12" x14ac:dyDescent="0.25">
      <c r="B14" s="8"/>
      <c r="C14" s="8"/>
      <c r="D14" s="8"/>
      <c r="E14" s="8"/>
      <c r="F14" s="8"/>
      <c r="G14" s="8"/>
      <c r="H14" s="8"/>
    </row>
    <row r="15" spans="1:12" x14ac:dyDescent="0.25">
      <c r="A15" s="12" t="s">
        <v>21</v>
      </c>
      <c r="B15" s="8"/>
      <c r="C15" s="13">
        <v>10000</v>
      </c>
      <c r="D15" s="14" t="s">
        <v>22</v>
      </c>
      <c r="E15" s="15">
        <v>102</v>
      </c>
      <c r="F15" s="8"/>
      <c r="G15" s="16">
        <f>C15*E15</f>
        <v>1020000</v>
      </c>
      <c r="H15" s="8"/>
    </row>
    <row r="16" spans="1:12" x14ac:dyDescent="0.25">
      <c r="A16" s="7"/>
      <c r="B16" s="8"/>
      <c r="C16" s="17">
        <v>5000</v>
      </c>
      <c r="D16" s="18" t="s">
        <v>22</v>
      </c>
      <c r="E16" s="15"/>
      <c r="F16" s="8"/>
      <c r="G16" s="16">
        <f>C16*E16</f>
        <v>0</v>
      </c>
      <c r="H16" s="8"/>
    </row>
    <row r="17" spans="1:8" x14ac:dyDescent="0.25">
      <c r="A17" s="7"/>
      <c r="B17" s="8"/>
      <c r="C17" s="17">
        <v>2000</v>
      </c>
      <c r="D17" s="18" t="s">
        <v>22</v>
      </c>
      <c r="E17" s="15"/>
      <c r="F17" s="8"/>
      <c r="G17" s="16">
        <f>C17*E17</f>
        <v>0</v>
      </c>
      <c r="H17" s="8"/>
    </row>
    <row r="18" spans="1:8" x14ac:dyDescent="0.25">
      <c r="A18" s="7"/>
      <c r="B18" s="8"/>
      <c r="C18" s="17">
        <v>1000</v>
      </c>
      <c r="D18" s="18" t="s">
        <v>22</v>
      </c>
      <c r="E18" s="15">
        <v>1</v>
      </c>
      <c r="F18" s="8"/>
      <c r="G18" s="16">
        <f>C18*E18</f>
        <v>1000</v>
      </c>
      <c r="H18" s="8"/>
    </row>
    <row r="19" spans="1:8" ht="15.75" thickBot="1" x14ac:dyDescent="0.3">
      <c r="A19" s="7"/>
      <c r="B19" s="8"/>
      <c r="C19" s="19">
        <v>500</v>
      </c>
      <c r="D19" s="20" t="s">
        <v>22</v>
      </c>
      <c r="E19" s="21"/>
      <c r="F19" s="8"/>
      <c r="G19" s="16">
        <f>C19*E19</f>
        <v>0</v>
      </c>
      <c r="H19" s="8"/>
    </row>
    <row r="20" spans="1:8" ht="15.75" thickBot="1" x14ac:dyDescent="0.3">
      <c r="A20" s="12" t="s">
        <v>23</v>
      </c>
      <c r="B20" s="8"/>
      <c r="C20" s="8"/>
      <c r="D20" s="8"/>
      <c r="E20" s="8"/>
      <c r="F20" s="8"/>
      <c r="G20" s="22">
        <f>SUM(G15:G19)</f>
        <v>1021000</v>
      </c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A23" s="12" t="s">
        <v>24</v>
      </c>
      <c r="B23" s="8"/>
      <c r="C23" s="13">
        <v>500</v>
      </c>
      <c r="D23" s="14" t="s">
        <v>22</v>
      </c>
      <c r="E23" s="15">
        <v>1</v>
      </c>
      <c r="F23" s="8"/>
      <c r="G23" s="16">
        <f t="shared" ref="G23:G29" si="0">C23*E23</f>
        <v>500</v>
      </c>
      <c r="H23" s="8"/>
    </row>
    <row r="24" spans="1:8" x14ac:dyDescent="0.25">
      <c r="A24" s="12"/>
      <c r="B24" s="8"/>
      <c r="C24" s="17">
        <v>200</v>
      </c>
      <c r="D24" s="18"/>
      <c r="E24" s="15"/>
      <c r="F24" s="8"/>
      <c r="G24" s="16">
        <f t="shared" si="0"/>
        <v>0</v>
      </c>
      <c r="H24" s="8"/>
    </row>
    <row r="25" spans="1:8" x14ac:dyDescent="0.25">
      <c r="A25" s="7"/>
      <c r="B25" s="8"/>
      <c r="C25" s="17">
        <v>100</v>
      </c>
      <c r="D25" s="18" t="s">
        <v>22</v>
      </c>
      <c r="E25" s="15"/>
      <c r="F25" s="8"/>
      <c r="G25" s="16">
        <f t="shared" si="0"/>
        <v>0</v>
      </c>
      <c r="H25" s="8"/>
    </row>
    <row r="26" spans="1:8" x14ac:dyDescent="0.25">
      <c r="A26" s="7"/>
      <c r="B26" s="8"/>
      <c r="C26" s="17">
        <v>50</v>
      </c>
      <c r="D26" s="18" t="s">
        <v>22</v>
      </c>
      <c r="E26" s="15"/>
      <c r="F26" s="8"/>
      <c r="G26" s="16">
        <f t="shared" si="0"/>
        <v>0</v>
      </c>
      <c r="H26" s="8"/>
    </row>
    <row r="27" spans="1:8" x14ac:dyDescent="0.25">
      <c r="A27" s="7"/>
      <c r="B27" s="8"/>
      <c r="C27" s="17">
        <v>25</v>
      </c>
      <c r="D27" s="18" t="s">
        <v>22</v>
      </c>
      <c r="E27" s="15">
        <v>1</v>
      </c>
      <c r="F27" s="8"/>
      <c r="G27" s="16">
        <f t="shared" si="0"/>
        <v>25</v>
      </c>
      <c r="H27" s="8"/>
    </row>
    <row r="28" spans="1:8" x14ac:dyDescent="0.25">
      <c r="A28" s="7"/>
      <c r="B28" s="8"/>
      <c r="C28" s="17">
        <v>10</v>
      </c>
      <c r="D28" s="18" t="s">
        <v>22</v>
      </c>
      <c r="E28" s="21">
        <v>1</v>
      </c>
      <c r="F28" s="8"/>
      <c r="G28" s="16">
        <f t="shared" si="0"/>
        <v>10</v>
      </c>
      <c r="H28" s="8"/>
    </row>
    <row r="29" spans="1:8" ht="15.75" thickBot="1" x14ac:dyDescent="0.3">
      <c r="A29" s="7"/>
      <c r="B29" s="8"/>
      <c r="C29" s="19">
        <v>5</v>
      </c>
      <c r="D29" s="20" t="s">
        <v>22</v>
      </c>
      <c r="E29" s="23"/>
      <c r="F29" s="8"/>
      <c r="G29" s="16">
        <f t="shared" si="0"/>
        <v>0</v>
      </c>
      <c r="H29" s="8"/>
    </row>
    <row r="30" spans="1:8" ht="15.75" thickBot="1" x14ac:dyDescent="0.3">
      <c r="A30" s="12" t="s">
        <v>25</v>
      </c>
      <c r="B30" s="24"/>
      <c r="C30" s="8"/>
      <c r="D30" s="8"/>
      <c r="E30" s="8"/>
      <c r="F30" s="8"/>
      <c r="G30" s="22">
        <f>SUM(G23:G29)</f>
        <v>535</v>
      </c>
      <c r="H30" s="8"/>
    </row>
    <row r="31" spans="1:8" ht="15.75" thickBot="1" x14ac:dyDescent="0.3">
      <c r="A31" s="12"/>
      <c r="B31" s="12"/>
      <c r="C31" s="8"/>
      <c r="D31" s="8"/>
      <c r="E31" s="8"/>
      <c r="F31" s="8"/>
      <c r="G31" s="8"/>
      <c r="H31" s="8"/>
    </row>
    <row r="32" spans="1:8" ht="15.75" thickBot="1" x14ac:dyDescent="0.3">
      <c r="A32" s="12" t="s">
        <v>26</v>
      </c>
      <c r="B32" s="24"/>
      <c r="C32" s="8"/>
      <c r="D32" s="8"/>
      <c r="E32" s="8"/>
      <c r="F32" s="8"/>
      <c r="G32" s="8"/>
      <c r="H32" s="22">
        <f>G20+G30</f>
        <v>1021535</v>
      </c>
    </row>
    <row r="33" spans="1:8" ht="15.75" thickBot="1" x14ac:dyDescent="0.3">
      <c r="A33" s="12"/>
      <c r="B33" s="24"/>
      <c r="C33" s="8"/>
      <c r="D33" s="8"/>
      <c r="E33" s="8"/>
      <c r="F33" s="8"/>
      <c r="G33" s="8"/>
      <c r="H33" s="8"/>
    </row>
    <row r="34" spans="1:8" ht="15.75" thickBot="1" x14ac:dyDescent="0.3">
      <c r="A34" s="12" t="s">
        <v>27</v>
      </c>
      <c r="B34" s="24"/>
      <c r="C34" s="8"/>
      <c r="D34" s="8"/>
      <c r="E34" s="8"/>
      <c r="F34" s="8"/>
      <c r="G34" s="8"/>
      <c r="H34" s="22" t="e">
        <f>#REF!</f>
        <v>#REF!</v>
      </c>
    </row>
    <row r="35" spans="1:8" ht="15.75" thickBot="1" x14ac:dyDescent="0.3">
      <c r="A35" s="7"/>
      <c r="B35" s="8"/>
      <c r="C35" s="8"/>
      <c r="D35" s="8"/>
      <c r="E35" s="8"/>
      <c r="F35" s="8"/>
      <c r="G35" s="8"/>
      <c r="H35" s="8"/>
    </row>
    <row r="36" spans="1:8" ht="15.75" thickBot="1" x14ac:dyDescent="0.3">
      <c r="A36" s="12" t="s">
        <v>28</v>
      </c>
      <c r="B36" s="8"/>
      <c r="C36" s="8"/>
      <c r="D36" s="8"/>
      <c r="E36" s="8"/>
      <c r="F36" s="8"/>
      <c r="G36" s="8"/>
      <c r="H36" s="22" t="e">
        <f>+H32-H34</f>
        <v>#REF!</v>
      </c>
    </row>
    <row r="37" spans="1:8" x14ac:dyDescent="0.25">
      <c r="A37" s="12"/>
      <c r="B37" s="8"/>
      <c r="C37" s="8"/>
      <c r="D37" s="8"/>
      <c r="E37" s="8"/>
      <c r="F37" s="8"/>
      <c r="G37" s="8"/>
      <c r="H37" s="8"/>
    </row>
    <row r="38" spans="1:8" x14ac:dyDescent="0.25">
      <c r="A38" s="7"/>
      <c r="B38" s="24"/>
      <c r="C38" s="24"/>
      <c r="D38" s="24"/>
      <c r="E38" s="24"/>
      <c r="F38" s="24"/>
      <c r="G38" s="24"/>
      <c r="H38" s="24"/>
    </row>
    <row r="39" spans="1:8" x14ac:dyDescent="0.25">
      <c r="A39" s="12" t="s">
        <v>32</v>
      </c>
      <c r="B39" s="24"/>
      <c r="C39" s="24"/>
      <c r="D39" s="24"/>
      <c r="E39" s="24"/>
      <c r="F39" s="24"/>
      <c r="G39" s="24"/>
      <c r="H39" s="24"/>
    </row>
    <row r="40" spans="1:8" x14ac:dyDescent="0.25">
      <c r="A40" s="25"/>
      <c r="B40" s="24"/>
      <c r="C40" s="24"/>
      <c r="D40" s="24"/>
      <c r="E40" s="24"/>
      <c r="F40" s="24"/>
      <c r="G40" s="24"/>
      <c r="H40" s="24"/>
    </row>
    <row r="41" spans="1:8" x14ac:dyDescent="0.25">
      <c r="A41" s="12" t="s">
        <v>29</v>
      </c>
      <c r="B41" s="26"/>
      <c r="C41" s="26"/>
      <c r="D41" s="26"/>
      <c r="E41" s="26"/>
      <c r="F41" s="26"/>
      <c r="G41" s="26"/>
      <c r="H41" s="26"/>
    </row>
    <row r="42" spans="1:8" x14ac:dyDescent="0.25">
      <c r="A42" s="7"/>
      <c r="B42" s="8"/>
      <c r="C42" s="8"/>
      <c r="D42" s="8"/>
      <c r="E42" s="8"/>
      <c r="F42" s="8"/>
      <c r="G42" s="24"/>
      <c r="H42" s="8"/>
    </row>
    <row r="43" spans="1:8" s="27" customFormat="1" ht="15.75" x14ac:dyDescent="0.25">
      <c r="B43" s="28" t="s">
        <v>30</v>
      </c>
      <c r="C43" s="29"/>
      <c r="D43" s="5"/>
      <c r="E43" s="5"/>
      <c r="F43" s="28" t="s">
        <v>31</v>
      </c>
      <c r="G43" s="29"/>
      <c r="H43" s="30"/>
    </row>
    <row r="44" spans="1:8" s="27" customFormat="1" ht="15.75" x14ac:dyDescent="0.2">
      <c r="B44" s="31"/>
      <c r="C44" s="30"/>
      <c r="F44" s="31"/>
      <c r="G44" s="30"/>
      <c r="H44" s="30"/>
    </row>
    <row r="45" spans="1:8" s="32" customFormat="1" ht="12.75" x14ac:dyDescent="0.2">
      <c r="B45" s="33"/>
      <c r="C45" s="33"/>
      <c r="D45" s="34"/>
      <c r="E45" s="34"/>
      <c r="F45" s="33"/>
      <c r="G45" s="35"/>
      <c r="H45" s="36"/>
    </row>
    <row r="46" spans="1:8" s="32" customFormat="1" ht="12.75" x14ac:dyDescent="0.2">
      <c r="B46" s="37"/>
      <c r="C46" s="33"/>
      <c r="D46" s="34"/>
      <c r="E46" s="34"/>
      <c r="F46" s="33"/>
      <c r="G46" s="37"/>
      <c r="H46" s="36"/>
    </row>
    <row r="47" spans="1:8" s="32" customFormat="1" ht="12.75" x14ac:dyDescent="0.2">
      <c r="A47" s="36"/>
      <c r="B47" s="33"/>
      <c r="C47" s="33"/>
      <c r="D47" s="34"/>
      <c r="E47" s="33"/>
      <c r="F47" s="33"/>
      <c r="G47" s="33"/>
      <c r="H47" s="36"/>
    </row>
    <row r="48" spans="1:8" s="34" customFormat="1" ht="12.75" x14ac:dyDescent="0.2">
      <c r="A48" s="148"/>
      <c r="B48" s="148"/>
      <c r="C48" s="148"/>
      <c r="D48" s="148"/>
      <c r="E48" s="148"/>
      <c r="F48" s="148"/>
      <c r="G48" s="148"/>
      <c r="H48" s="148"/>
    </row>
    <row r="49" spans="1:1" x14ac:dyDescent="0.25">
      <c r="A49" s="7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N1404"/>
  <sheetViews>
    <sheetView topLeftCell="A1141" workbookViewId="0">
      <selection activeCell="C1108" sqref="C1108"/>
    </sheetView>
  </sheetViews>
  <sheetFormatPr baseColWidth="10" defaultRowHeight="12.75" x14ac:dyDescent="0.2"/>
  <cols>
    <col min="1" max="1" width="11.42578125" style="46"/>
    <col min="2" max="2" width="56.42578125" style="46" customWidth="1"/>
    <col min="3" max="3" width="20.42578125" style="46" customWidth="1"/>
    <col min="4" max="4" width="14" style="46" customWidth="1"/>
    <col min="5" max="16384" width="11.42578125" style="46"/>
  </cols>
  <sheetData>
    <row r="1" spans="1:14" s="48" customFormat="1" ht="38.25" x14ac:dyDescent="0.25">
      <c r="A1" s="68" t="s">
        <v>0</v>
      </c>
      <c r="B1" s="69" t="s">
        <v>460</v>
      </c>
      <c r="C1" s="69" t="s">
        <v>461</v>
      </c>
      <c r="D1" s="69" t="s">
        <v>462</v>
      </c>
      <c r="E1" s="70" t="s">
        <v>463</v>
      </c>
      <c r="F1" s="71" t="s">
        <v>464</v>
      </c>
      <c r="G1" s="72" t="s">
        <v>465</v>
      </c>
      <c r="H1" s="73" t="s">
        <v>466</v>
      </c>
      <c r="I1" s="71" t="s">
        <v>467</v>
      </c>
      <c r="J1" s="71" t="s">
        <v>468</v>
      </c>
      <c r="K1" s="74" t="s">
        <v>469</v>
      </c>
      <c r="L1" s="69" t="s">
        <v>470</v>
      </c>
      <c r="M1" s="75" t="s">
        <v>471</v>
      </c>
      <c r="N1" s="47"/>
    </row>
    <row r="2" spans="1:14" x14ac:dyDescent="0.2">
      <c r="A2" s="56">
        <v>42004</v>
      </c>
      <c r="B2" s="57" t="s">
        <v>284</v>
      </c>
      <c r="C2" s="58" t="str">
        <f>IF(B2="Crédit téléphone", "Telephone",IF(B2="Frais visa", "Travel Expenses",IF(B2="Transport local","Transport",IF(B2="Boissons","Trust Building",IF(B2="Nourriture","Travel Subsistence",IF(B2="Bonus opération","Bonus",IF(B2="Hébergement","Travel Subsistence",IF(B2&lt;&gt;"","Transport",""))))))))</f>
        <v>Telephone</v>
      </c>
      <c r="D2" s="59" t="s">
        <v>8</v>
      </c>
      <c r="E2" s="60">
        <v>4500</v>
      </c>
      <c r="F2" s="61">
        <f t="shared" ref="F2:F65" si="0">E2/655.957</f>
        <v>6.8602057756834673</v>
      </c>
      <c r="G2" s="62">
        <f t="shared" ref="G2:G65" si="1">E2/H2</f>
        <v>7.8136720508076216</v>
      </c>
      <c r="H2" s="63">
        <v>575.91359999999997</v>
      </c>
      <c r="I2" s="64" t="s">
        <v>39</v>
      </c>
      <c r="J2" s="65" t="s">
        <v>472</v>
      </c>
      <c r="K2" s="66" t="s">
        <v>285</v>
      </c>
      <c r="L2" s="67" t="s">
        <v>13</v>
      </c>
      <c r="M2" s="67" t="s">
        <v>473</v>
      </c>
    </row>
    <row r="3" spans="1:14" x14ac:dyDescent="0.2">
      <c r="A3" s="41">
        <v>42004</v>
      </c>
      <c r="B3" s="42" t="s">
        <v>284</v>
      </c>
      <c r="C3" s="43" t="str">
        <f>IF(B3="Crédit téléphone", "Telephone",IF(B3="Frais visa", "Travel Expenses",IF(B3="Transport local","Transport",IF(B3="Boissons","Trust Building",IF(B3="Nourriture","Travel Subsistence",IF(B3="Bonus opération","Bonus",IF(B3="Hébergement","Travel Subsistence",IF(B3&lt;&gt;"","Transport",""))))))))</f>
        <v>Telephone</v>
      </c>
      <c r="D3" s="44" t="s">
        <v>8</v>
      </c>
      <c r="E3" s="49">
        <v>4500</v>
      </c>
      <c r="F3" s="51">
        <f t="shared" si="0"/>
        <v>6.8602057756834673</v>
      </c>
      <c r="G3" s="50">
        <f t="shared" si="1"/>
        <v>7.8136720508076216</v>
      </c>
      <c r="H3" s="52">
        <v>575.91359999999997</v>
      </c>
      <c r="I3" s="53" t="s">
        <v>39</v>
      </c>
      <c r="J3" s="55" t="s">
        <v>472</v>
      </c>
      <c r="K3" s="54" t="s">
        <v>285</v>
      </c>
      <c r="L3" s="45" t="s">
        <v>13</v>
      </c>
      <c r="M3" s="45" t="s">
        <v>473</v>
      </c>
    </row>
    <row r="4" spans="1:14" x14ac:dyDescent="0.2">
      <c r="A4" s="41">
        <v>42005</v>
      </c>
      <c r="B4" s="42" t="s">
        <v>286</v>
      </c>
      <c r="C4" s="43" t="s">
        <v>103</v>
      </c>
      <c r="D4" s="44" t="s">
        <v>8</v>
      </c>
      <c r="E4" s="49">
        <v>4500</v>
      </c>
      <c r="F4" s="51">
        <f t="shared" si="0"/>
        <v>6.8602057756834673</v>
      </c>
      <c r="G4" s="50">
        <f t="shared" si="1"/>
        <v>7.8136720508076216</v>
      </c>
      <c r="H4" s="52">
        <v>575.91359999999997</v>
      </c>
      <c r="I4" s="53" t="s">
        <v>12</v>
      </c>
      <c r="J4" s="55" t="s">
        <v>472</v>
      </c>
      <c r="K4" s="54" t="s">
        <v>287</v>
      </c>
      <c r="L4" s="45" t="s">
        <v>13</v>
      </c>
      <c r="M4" s="45" t="s">
        <v>473</v>
      </c>
    </row>
    <row r="5" spans="1:14" x14ac:dyDescent="0.2">
      <c r="A5" s="41">
        <v>42010</v>
      </c>
      <c r="B5" s="42" t="s">
        <v>286</v>
      </c>
      <c r="C5" s="43" t="s">
        <v>103</v>
      </c>
      <c r="D5" s="44" t="s">
        <v>8</v>
      </c>
      <c r="E5" s="49">
        <v>4500</v>
      </c>
      <c r="F5" s="51">
        <f t="shared" si="0"/>
        <v>6.8602057756834673</v>
      </c>
      <c r="G5" s="50">
        <f t="shared" si="1"/>
        <v>7.8136720508076216</v>
      </c>
      <c r="H5" s="52">
        <v>575.91359999999997</v>
      </c>
      <c r="I5" s="53" t="s">
        <v>12</v>
      </c>
      <c r="J5" s="55" t="s">
        <v>472</v>
      </c>
      <c r="K5" s="54" t="s">
        <v>287</v>
      </c>
      <c r="L5" s="45" t="s">
        <v>13</v>
      </c>
      <c r="M5" s="45" t="s">
        <v>473</v>
      </c>
    </row>
    <row r="6" spans="1:14" x14ac:dyDescent="0.2">
      <c r="A6" s="41">
        <v>42017</v>
      </c>
      <c r="B6" s="42" t="s">
        <v>288</v>
      </c>
      <c r="C6" s="43" t="s">
        <v>94</v>
      </c>
      <c r="D6" s="44" t="s">
        <v>9</v>
      </c>
      <c r="E6" s="49">
        <v>600</v>
      </c>
      <c r="F6" s="51">
        <f t="shared" si="0"/>
        <v>0.91469410342446233</v>
      </c>
      <c r="G6" s="50">
        <f t="shared" si="1"/>
        <v>1.0418229401076828</v>
      </c>
      <c r="H6" s="52">
        <v>575.91359999999997</v>
      </c>
      <c r="I6" s="53" t="s">
        <v>35</v>
      </c>
      <c r="J6" s="55" t="s">
        <v>472</v>
      </c>
      <c r="K6" s="54" t="s">
        <v>289</v>
      </c>
      <c r="L6" s="45" t="s">
        <v>13</v>
      </c>
      <c r="M6" s="45" t="s">
        <v>473</v>
      </c>
    </row>
    <row r="7" spans="1:14" x14ac:dyDescent="0.2">
      <c r="A7" s="41">
        <v>42017</v>
      </c>
      <c r="B7" s="42" t="s">
        <v>290</v>
      </c>
      <c r="C7" s="43" t="s">
        <v>94</v>
      </c>
      <c r="D7" s="44" t="s">
        <v>9</v>
      </c>
      <c r="E7" s="49">
        <v>600</v>
      </c>
      <c r="F7" s="51">
        <f t="shared" si="0"/>
        <v>0.91469410342446233</v>
      </c>
      <c r="G7" s="50">
        <f t="shared" si="1"/>
        <v>1.0418229401076828</v>
      </c>
      <c r="H7" s="52">
        <v>575.91359999999997</v>
      </c>
      <c r="I7" s="53" t="s">
        <v>35</v>
      </c>
      <c r="J7" s="55" t="s">
        <v>472</v>
      </c>
      <c r="K7" s="54" t="s">
        <v>289</v>
      </c>
      <c r="L7" s="45" t="s">
        <v>13</v>
      </c>
      <c r="M7" s="45" t="s">
        <v>473</v>
      </c>
    </row>
    <row r="8" spans="1:14" x14ac:dyDescent="0.2">
      <c r="A8" s="41">
        <v>42017</v>
      </c>
      <c r="B8" s="42" t="s">
        <v>291</v>
      </c>
      <c r="C8" s="43" t="s">
        <v>94</v>
      </c>
      <c r="D8" s="44" t="s">
        <v>9</v>
      </c>
      <c r="E8" s="49">
        <v>200</v>
      </c>
      <c r="F8" s="51">
        <f t="shared" si="0"/>
        <v>0.30489803447482078</v>
      </c>
      <c r="G8" s="50">
        <f t="shared" si="1"/>
        <v>0.34727431336922765</v>
      </c>
      <c r="H8" s="52">
        <v>575.91359999999997</v>
      </c>
      <c r="I8" s="53" t="s">
        <v>35</v>
      </c>
      <c r="J8" s="55" t="s">
        <v>472</v>
      </c>
      <c r="K8" s="54" t="s">
        <v>289</v>
      </c>
      <c r="L8" s="45" t="s">
        <v>13</v>
      </c>
      <c r="M8" s="45" t="s">
        <v>473</v>
      </c>
    </row>
    <row r="9" spans="1:14" x14ac:dyDescent="0.2">
      <c r="A9" s="41">
        <v>42017</v>
      </c>
      <c r="B9" s="42" t="s">
        <v>292</v>
      </c>
      <c r="C9" s="43" t="s">
        <v>103</v>
      </c>
      <c r="D9" s="44" t="s">
        <v>9</v>
      </c>
      <c r="E9" s="49">
        <v>27000</v>
      </c>
      <c r="F9" s="51">
        <f t="shared" si="0"/>
        <v>41.161234654100802</v>
      </c>
      <c r="G9" s="50">
        <f t="shared" si="1"/>
        <v>46.88203230484573</v>
      </c>
      <c r="H9" s="52">
        <v>575.91359999999997</v>
      </c>
      <c r="I9" s="53" t="s">
        <v>35</v>
      </c>
      <c r="J9" s="55" t="s">
        <v>472</v>
      </c>
      <c r="K9" s="54" t="s">
        <v>289</v>
      </c>
      <c r="L9" s="45" t="s">
        <v>13</v>
      </c>
      <c r="M9" s="45" t="s">
        <v>473</v>
      </c>
    </row>
    <row r="10" spans="1:14" x14ac:dyDescent="0.2">
      <c r="A10" s="41">
        <v>42017</v>
      </c>
      <c r="B10" s="42" t="s">
        <v>41</v>
      </c>
      <c r="C10" s="43" t="s">
        <v>102</v>
      </c>
      <c r="D10" s="44" t="s">
        <v>9</v>
      </c>
      <c r="E10" s="49">
        <v>24000</v>
      </c>
      <c r="F10" s="51">
        <f t="shared" si="0"/>
        <v>36.587764136978493</v>
      </c>
      <c r="G10" s="50">
        <f t="shared" si="1"/>
        <v>41.672917604307315</v>
      </c>
      <c r="H10" s="52">
        <v>575.91359999999997</v>
      </c>
      <c r="I10" s="53" t="s">
        <v>35</v>
      </c>
      <c r="J10" s="55" t="s">
        <v>472</v>
      </c>
      <c r="K10" s="54" t="s">
        <v>289</v>
      </c>
      <c r="L10" s="45" t="s">
        <v>13</v>
      </c>
      <c r="M10" s="45" t="s">
        <v>473</v>
      </c>
    </row>
    <row r="11" spans="1:14" x14ac:dyDescent="0.2">
      <c r="A11" s="41">
        <v>42017</v>
      </c>
      <c r="B11" s="42" t="s">
        <v>293</v>
      </c>
      <c r="C11" s="43" t="s">
        <v>94</v>
      </c>
      <c r="D11" s="44" t="s">
        <v>9</v>
      </c>
      <c r="E11" s="49">
        <v>400</v>
      </c>
      <c r="F11" s="51">
        <f t="shared" si="0"/>
        <v>0.60979606894964156</v>
      </c>
      <c r="G11" s="50">
        <f t="shared" si="1"/>
        <v>0.6945486267384553</v>
      </c>
      <c r="H11" s="52">
        <v>575.91359999999997</v>
      </c>
      <c r="I11" s="53" t="s">
        <v>35</v>
      </c>
      <c r="J11" s="55" t="s">
        <v>472</v>
      </c>
      <c r="K11" s="54" t="s">
        <v>294</v>
      </c>
      <c r="L11" s="45" t="s">
        <v>13</v>
      </c>
      <c r="M11" s="45" t="s">
        <v>473</v>
      </c>
    </row>
    <row r="12" spans="1:14" x14ac:dyDescent="0.2">
      <c r="A12" s="41">
        <v>42017</v>
      </c>
      <c r="B12" s="42" t="s">
        <v>295</v>
      </c>
      <c r="C12" s="43" t="s">
        <v>94</v>
      </c>
      <c r="D12" s="44" t="s">
        <v>9</v>
      </c>
      <c r="E12" s="49">
        <v>400</v>
      </c>
      <c r="F12" s="51">
        <f t="shared" si="0"/>
        <v>0.60979606894964156</v>
      </c>
      <c r="G12" s="50">
        <f t="shared" si="1"/>
        <v>0.6945486267384553</v>
      </c>
      <c r="H12" s="52">
        <v>575.91359999999997</v>
      </c>
      <c r="I12" s="53" t="s">
        <v>35</v>
      </c>
      <c r="J12" s="55" t="s">
        <v>472</v>
      </c>
      <c r="K12" s="54" t="s">
        <v>294</v>
      </c>
      <c r="L12" s="45" t="s">
        <v>13</v>
      </c>
      <c r="M12" s="45" t="s">
        <v>473</v>
      </c>
    </row>
    <row r="13" spans="1:14" x14ac:dyDescent="0.2">
      <c r="A13" s="41">
        <v>42017</v>
      </c>
      <c r="B13" s="42" t="s">
        <v>296</v>
      </c>
      <c r="C13" s="43" t="s">
        <v>110</v>
      </c>
      <c r="D13" s="44" t="s">
        <v>9</v>
      </c>
      <c r="E13" s="49">
        <v>25000</v>
      </c>
      <c r="F13" s="51">
        <f t="shared" si="0"/>
        <v>38.112254309352593</v>
      </c>
      <c r="G13" s="50">
        <f t="shared" si="1"/>
        <v>43.409289171153453</v>
      </c>
      <c r="H13" s="52">
        <v>575.91359999999997</v>
      </c>
      <c r="I13" s="53" t="s">
        <v>35</v>
      </c>
      <c r="J13" s="55" t="s">
        <v>472</v>
      </c>
      <c r="K13" s="54" t="s">
        <v>294</v>
      </c>
      <c r="L13" s="45" t="s">
        <v>13</v>
      </c>
      <c r="M13" s="45" t="s">
        <v>473</v>
      </c>
    </row>
    <row r="14" spans="1:14" x14ac:dyDescent="0.2">
      <c r="A14" s="41">
        <v>42017</v>
      </c>
      <c r="B14" s="42" t="s">
        <v>142</v>
      </c>
      <c r="C14" s="43" t="str">
        <f>IF(B14="Crédit téléphone", "Telephone",IF(B14="Frais visa", "Travel Expenses",IF(B14="Transport local","Transport",IF(B14="Boissons","Trust Building",IF(B14="Nourriture","Travel Subsistence",IF(B14="Bonus opération","Bonus",IF(B14="Hébergement","Travel Subsistence",IF(B14&lt;&gt;"","Transport",""))))))))</f>
        <v>Transport</v>
      </c>
      <c r="D14" s="44" t="s">
        <v>8</v>
      </c>
      <c r="E14" s="49">
        <v>600</v>
      </c>
      <c r="F14" s="51">
        <f t="shared" si="0"/>
        <v>0.91469410342446233</v>
      </c>
      <c r="G14" s="50">
        <f t="shared" si="1"/>
        <v>1.0418229401076828</v>
      </c>
      <c r="H14" s="52">
        <v>575.91359999999997</v>
      </c>
      <c r="I14" s="53" t="s">
        <v>39</v>
      </c>
      <c r="J14" s="55" t="s">
        <v>472</v>
      </c>
      <c r="K14" s="54" t="s">
        <v>297</v>
      </c>
      <c r="L14" s="45" t="s">
        <v>13</v>
      </c>
      <c r="M14" s="45" t="s">
        <v>473</v>
      </c>
    </row>
    <row r="15" spans="1:14" x14ac:dyDescent="0.2">
      <c r="A15" s="41">
        <v>42017</v>
      </c>
      <c r="B15" s="42" t="s">
        <v>143</v>
      </c>
      <c r="C15" s="43" t="str">
        <f>IF(B15="Crédit téléphone", "Telephone",IF(B15="Frais visa", "Travel Expenses",IF(B15="Transport local","Transport",IF(B15="Boissons","Trust Building",IF(B15="Nourriture","Travel Subsistence",IF(B15="Bonus opération","Bonus",IF(B15="Hébergement","Travel Subsistence",IF(B15&lt;&gt;"","Transport",""))))))))</f>
        <v>Transport</v>
      </c>
      <c r="D15" s="44" t="s">
        <v>8</v>
      </c>
      <c r="E15" s="49">
        <v>600</v>
      </c>
      <c r="F15" s="51">
        <f t="shared" si="0"/>
        <v>0.91469410342446233</v>
      </c>
      <c r="G15" s="50">
        <f t="shared" si="1"/>
        <v>1.0418229401076828</v>
      </c>
      <c r="H15" s="52">
        <v>575.91359999999997</v>
      </c>
      <c r="I15" s="53" t="s">
        <v>39</v>
      </c>
      <c r="J15" s="55" t="s">
        <v>472</v>
      </c>
      <c r="K15" s="54" t="s">
        <v>297</v>
      </c>
      <c r="L15" s="45" t="s">
        <v>13</v>
      </c>
      <c r="M15" s="45" t="s">
        <v>473</v>
      </c>
    </row>
    <row r="16" spans="1:14" x14ac:dyDescent="0.2">
      <c r="A16" s="41">
        <v>42018</v>
      </c>
      <c r="B16" s="42" t="s">
        <v>118</v>
      </c>
      <c r="C16" s="43" t="s">
        <v>102</v>
      </c>
      <c r="D16" s="44" t="s">
        <v>9</v>
      </c>
      <c r="E16" s="49">
        <v>2000</v>
      </c>
      <c r="F16" s="51">
        <f t="shared" si="0"/>
        <v>3.0489803447482076</v>
      </c>
      <c r="G16" s="50">
        <f t="shared" si="1"/>
        <v>3.4727431336922763</v>
      </c>
      <c r="H16" s="52">
        <v>575.91359999999997</v>
      </c>
      <c r="I16" s="53" t="s">
        <v>35</v>
      </c>
      <c r="J16" s="55" t="s">
        <v>472</v>
      </c>
      <c r="K16" s="54" t="s">
        <v>298</v>
      </c>
      <c r="L16" s="45" t="s">
        <v>13</v>
      </c>
      <c r="M16" s="45" t="s">
        <v>473</v>
      </c>
    </row>
    <row r="17" spans="1:13" x14ac:dyDescent="0.2">
      <c r="A17" s="41">
        <v>42018</v>
      </c>
      <c r="B17" s="42" t="s">
        <v>299</v>
      </c>
      <c r="C17" s="43" t="str">
        <f>IF(B17="Visite de prisonnier", "Jail visit",IF(B17="Frais d'appel (Cour)", "Court fees",IF(B17="Honoraires d'avocat", "Lawyer fees",IF(B17="Nourriture pour détenu", "Jail visit",IF(B17="Crédit téléphone", "Telephone",IF(B17="Frais visa", "Travel Expenses",IF(B17="Transport local","Transport",IF(B17="Boissons","Trust Building",IF(B17="Nourriture","Travel Subsistence",IF(B17="Bonus opération","Bonus",IF(B17="Hébergement","Travel Subsistence",IF(B17&lt;&gt;"","Transport",""))))))))))))</f>
        <v>Transport</v>
      </c>
      <c r="D17" s="44" t="s">
        <v>11</v>
      </c>
      <c r="E17" s="49">
        <v>800</v>
      </c>
      <c r="F17" s="51">
        <f t="shared" si="0"/>
        <v>1.2195921378992831</v>
      </c>
      <c r="G17" s="50">
        <f t="shared" si="1"/>
        <v>1.3890972534769106</v>
      </c>
      <c r="H17" s="52">
        <v>575.91359999999997</v>
      </c>
      <c r="I17" s="53" t="s">
        <v>38</v>
      </c>
      <c r="J17" s="55" t="s">
        <v>472</v>
      </c>
      <c r="K17" s="54" t="s">
        <v>300</v>
      </c>
      <c r="L17" s="45" t="s">
        <v>13</v>
      </c>
      <c r="M17" s="45" t="s">
        <v>473</v>
      </c>
    </row>
    <row r="18" spans="1:13" x14ac:dyDescent="0.2">
      <c r="A18" s="41">
        <v>42018</v>
      </c>
      <c r="B18" s="42" t="s">
        <v>301</v>
      </c>
      <c r="C18" s="43" t="str">
        <f>IF(B18="Visite de prisonnier", "Jail visit",IF(B18="Frais d'appel (Cour)", "Court fees",IF(B18="Honoraires d'avocat", "Lawyer fees",IF(B18="Nourriture pour détenu", "Jail visit",IF(B18="Crédit téléphone", "Telephone",IF(B18="Frais visa", "Travel Expenses",IF(B18="Transport local","Transport",IF(B18="Boissons","Trust Building",IF(B18="Nourriture","Travel Subsistence",IF(B18="Bonus opération","Bonus",IF(B18="Hébergement","Travel Subsistence",IF(B18&lt;&gt;"","Transport",""))))))))))))</f>
        <v>Transport</v>
      </c>
      <c r="D18" s="44" t="s">
        <v>11</v>
      </c>
      <c r="E18" s="49">
        <v>800</v>
      </c>
      <c r="F18" s="51">
        <f t="shared" si="0"/>
        <v>1.2195921378992831</v>
      </c>
      <c r="G18" s="50">
        <f t="shared" si="1"/>
        <v>1.3890972534769106</v>
      </c>
      <c r="H18" s="52">
        <v>575.91359999999997</v>
      </c>
      <c r="I18" s="53" t="s">
        <v>38</v>
      </c>
      <c r="J18" s="55" t="s">
        <v>472</v>
      </c>
      <c r="K18" s="54" t="s">
        <v>300</v>
      </c>
      <c r="L18" s="45" t="s">
        <v>13</v>
      </c>
      <c r="M18" s="45" t="s">
        <v>473</v>
      </c>
    </row>
    <row r="19" spans="1:13" x14ac:dyDescent="0.2">
      <c r="A19" s="41">
        <v>42018</v>
      </c>
      <c r="B19" s="42" t="s">
        <v>302</v>
      </c>
      <c r="C19" s="43" t="s">
        <v>122</v>
      </c>
      <c r="D19" s="44" t="s">
        <v>9</v>
      </c>
      <c r="E19" s="49">
        <v>15000</v>
      </c>
      <c r="F19" s="51">
        <f t="shared" si="0"/>
        <v>22.867352585611556</v>
      </c>
      <c r="G19" s="50">
        <f t="shared" si="1"/>
        <v>26.045573502692072</v>
      </c>
      <c r="H19" s="52">
        <v>575.91359999999997</v>
      </c>
      <c r="I19" s="53" t="s">
        <v>38</v>
      </c>
      <c r="J19" s="55" t="s">
        <v>472</v>
      </c>
      <c r="K19" s="54" t="s">
        <v>300</v>
      </c>
      <c r="L19" s="45" t="s">
        <v>13</v>
      </c>
      <c r="M19" s="45" t="s">
        <v>473</v>
      </c>
    </row>
    <row r="20" spans="1:13" x14ac:dyDescent="0.2">
      <c r="A20" s="41">
        <v>42018</v>
      </c>
      <c r="B20" s="42" t="s">
        <v>142</v>
      </c>
      <c r="C20" s="43" t="str">
        <f t="shared" ref="C20:C25" si="2">IF(B20="Crédit téléphone", "Telephone",IF(B20="Frais visa", "Travel Expenses",IF(B20="Transport local","Transport",IF(B20="Boissons","Trust Building",IF(B20="Nourriture","Travel Subsistence",IF(B20="Bonus opération","Bonus",IF(B20="Hébergement","Travel Subsistence",IF(B20&lt;&gt;"","Transport",""))))))))</f>
        <v>Transport</v>
      </c>
      <c r="D20" s="44" t="s">
        <v>8</v>
      </c>
      <c r="E20" s="49">
        <v>600</v>
      </c>
      <c r="F20" s="51">
        <f t="shared" si="0"/>
        <v>0.91469410342446233</v>
      </c>
      <c r="G20" s="50">
        <f t="shared" si="1"/>
        <v>1.0418229401076828</v>
      </c>
      <c r="H20" s="52">
        <v>575.91359999999997</v>
      </c>
      <c r="I20" s="53" t="s">
        <v>39</v>
      </c>
      <c r="J20" s="55" t="s">
        <v>472</v>
      </c>
      <c r="K20" s="54" t="s">
        <v>297</v>
      </c>
      <c r="L20" s="45" t="s">
        <v>13</v>
      </c>
      <c r="M20" s="45" t="s">
        <v>473</v>
      </c>
    </row>
    <row r="21" spans="1:13" x14ac:dyDescent="0.2">
      <c r="A21" s="41">
        <v>42018</v>
      </c>
      <c r="B21" s="42" t="s">
        <v>143</v>
      </c>
      <c r="C21" s="43" t="str">
        <f t="shared" si="2"/>
        <v>Transport</v>
      </c>
      <c r="D21" s="44" t="s">
        <v>8</v>
      </c>
      <c r="E21" s="49">
        <v>600</v>
      </c>
      <c r="F21" s="51">
        <f t="shared" si="0"/>
        <v>0.91469410342446233</v>
      </c>
      <c r="G21" s="50">
        <f t="shared" si="1"/>
        <v>1.0418229401076828</v>
      </c>
      <c r="H21" s="52">
        <v>575.91359999999997</v>
      </c>
      <c r="I21" s="53" t="s">
        <v>39</v>
      </c>
      <c r="J21" s="55" t="s">
        <v>472</v>
      </c>
      <c r="K21" s="54" t="s">
        <v>297</v>
      </c>
      <c r="L21" s="45" t="s">
        <v>13</v>
      </c>
      <c r="M21" s="45" t="s">
        <v>473</v>
      </c>
    </row>
    <row r="22" spans="1:13" x14ac:dyDescent="0.2">
      <c r="A22" s="41">
        <v>42019</v>
      </c>
      <c r="B22" s="42" t="s">
        <v>142</v>
      </c>
      <c r="C22" s="43" t="str">
        <f t="shared" si="2"/>
        <v>Transport</v>
      </c>
      <c r="D22" s="44" t="s">
        <v>8</v>
      </c>
      <c r="E22" s="49">
        <v>600</v>
      </c>
      <c r="F22" s="51">
        <f t="shared" si="0"/>
        <v>0.91469410342446233</v>
      </c>
      <c r="G22" s="50">
        <f t="shared" si="1"/>
        <v>1.0418229401076828</v>
      </c>
      <c r="H22" s="52">
        <v>575.91359999999997</v>
      </c>
      <c r="I22" s="53" t="s">
        <v>39</v>
      </c>
      <c r="J22" s="55" t="s">
        <v>472</v>
      </c>
      <c r="K22" s="54" t="s">
        <v>297</v>
      </c>
      <c r="L22" s="45" t="s">
        <v>13</v>
      </c>
      <c r="M22" s="45" t="s">
        <v>473</v>
      </c>
    </row>
    <row r="23" spans="1:13" x14ac:dyDescent="0.2">
      <c r="A23" s="41">
        <v>42019</v>
      </c>
      <c r="B23" s="42" t="s">
        <v>143</v>
      </c>
      <c r="C23" s="43" t="str">
        <f t="shared" si="2"/>
        <v>Transport</v>
      </c>
      <c r="D23" s="44" t="s">
        <v>8</v>
      </c>
      <c r="E23" s="49">
        <v>600</v>
      </c>
      <c r="F23" s="51">
        <f t="shared" si="0"/>
        <v>0.91469410342446233</v>
      </c>
      <c r="G23" s="50">
        <f t="shared" si="1"/>
        <v>1.0418229401076828</v>
      </c>
      <c r="H23" s="52">
        <v>575.91359999999997</v>
      </c>
      <c r="I23" s="53" t="s">
        <v>39</v>
      </c>
      <c r="J23" s="55" t="s">
        <v>472</v>
      </c>
      <c r="K23" s="54" t="s">
        <v>297</v>
      </c>
      <c r="L23" s="45" t="s">
        <v>13</v>
      </c>
      <c r="M23" s="45" t="s">
        <v>473</v>
      </c>
    </row>
    <row r="24" spans="1:13" x14ac:dyDescent="0.2">
      <c r="A24" s="41">
        <v>42020</v>
      </c>
      <c r="B24" s="42" t="s">
        <v>142</v>
      </c>
      <c r="C24" s="43" t="str">
        <f t="shared" si="2"/>
        <v>Transport</v>
      </c>
      <c r="D24" s="44" t="s">
        <v>8</v>
      </c>
      <c r="E24" s="49">
        <v>600</v>
      </c>
      <c r="F24" s="51">
        <f t="shared" si="0"/>
        <v>0.91469410342446233</v>
      </c>
      <c r="G24" s="50">
        <f t="shared" si="1"/>
        <v>1.0418229401076828</v>
      </c>
      <c r="H24" s="52">
        <v>575.91359999999997</v>
      </c>
      <c r="I24" s="53" t="s">
        <v>39</v>
      </c>
      <c r="J24" s="55" t="s">
        <v>472</v>
      </c>
      <c r="K24" s="54" t="s">
        <v>303</v>
      </c>
      <c r="L24" s="45" t="s">
        <v>13</v>
      </c>
      <c r="M24" s="45" t="s">
        <v>473</v>
      </c>
    </row>
    <row r="25" spans="1:13" x14ac:dyDescent="0.2">
      <c r="A25" s="41">
        <v>42020</v>
      </c>
      <c r="B25" s="42" t="s">
        <v>143</v>
      </c>
      <c r="C25" s="43" t="str">
        <f t="shared" si="2"/>
        <v>Transport</v>
      </c>
      <c r="D25" s="44" t="s">
        <v>8</v>
      </c>
      <c r="E25" s="49">
        <v>600</v>
      </c>
      <c r="F25" s="51">
        <f t="shared" si="0"/>
        <v>0.91469410342446233</v>
      </c>
      <c r="G25" s="50">
        <f t="shared" si="1"/>
        <v>1.0418229401076828</v>
      </c>
      <c r="H25" s="52">
        <v>575.91359999999997</v>
      </c>
      <c r="I25" s="53" t="s">
        <v>39</v>
      </c>
      <c r="J25" s="55" t="s">
        <v>472</v>
      </c>
      <c r="K25" s="54" t="s">
        <v>303</v>
      </c>
      <c r="L25" s="45" t="s">
        <v>13</v>
      </c>
      <c r="M25" s="45" t="s">
        <v>473</v>
      </c>
    </row>
    <row r="26" spans="1:13" x14ac:dyDescent="0.2">
      <c r="A26" s="41">
        <v>42021</v>
      </c>
      <c r="B26" s="42" t="s">
        <v>304</v>
      </c>
      <c r="C26" s="43" t="s">
        <v>113</v>
      </c>
      <c r="D26" s="44" t="s">
        <v>9</v>
      </c>
      <c r="E26" s="49">
        <v>253623</v>
      </c>
      <c r="F26" s="51">
        <f t="shared" si="0"/>
        <v>386.64577098803733</v>
      </c>
      <c r="G26" s="50">
        <f t="shared" si="1"/>
        <v>440.38376589821809</v>
      </c>
      <c r="H26" s="52">
        <v>575.91359999999997</v>
      </c>
      <c r="I26" s="53" t="s">
        <v>35</v>
      </c>
      <c r="J26" s="55" t="s">
        <v>472</v>
      </c>
      <c r="K26" s="54" t="s">
        <v>305</v>
      </c>
      <c r="L26" s="45" t="s">
        <v>13</v>
      </c>
      <c r="M26" s="45" t="s">
        <v>473</v>
      </c>
    </row>
    <row r="27" spans="1:13" x14ac:dyDescent="0.2">
      <c r="A27" s="41">
        <v>42021</v>
      </c>
      <c r="B27" s="42" t="s">
        <v>306</v>
      </c>
      <c r="C27" s="43" t="s">
        <v>113</v>
      </c>
      <c r="D27" s="44" t="s">
        <v>9</v>
      </c>
      <c r="E27" s="49">
        <v>2750</v>
      </c>
      <c r="F27" s="51">
        <f t="shared" si="0"/>
        <v>4.1923479740287855</v>
      </c>
      <c r="G27" s="50">
        <f t="shared" si="1"/>
        <v>4.7750218088268799</v>
      </c>
      <c r="H27" s="52">
        <v>575.91359999999997</v>
      </c>
      <c r="I27" s="53" t="s">
        <v>35</v>
      </c>
      <c r="J27" s="55" t="s">
        <v>472</v>
      </c>
      <c r="K27" s="54" t="s">
        <v>305</v>
      </c>
      <c r="L27" s="45" t="s">
        <v>13</v>
      </c>
      <c r="M27" s="45" t="s">
        <v>473</v>
      </c>
    </row>
    <row r="28" spans="1:13" x14ac:dyDescent="0.2">
      <c r="A28" s="41">
        <v>42021</v>
      </c>
      <c r="B28" s="42" t="s">
        <v>307</v>
      </c>
      <c r="C28" s="43" t="s">
        <v>94</v>
      </c>
      <c r="D28" s="44" t="s">
        <v>9</v>
      </c>
      <c r="E28" s="49">
        <v>150</v>
      </c>
      <c r="F28" s="51">
        <f t="shared" si="0"/>
        <v>0.22867352585611558</v>
      </c>
      <c r="G28" s="50">
        <f t="shared" si="1"/>
        <v>0.26045573502692071</v>
      </c>
      <c r="H28" s="52">
        <v>575.91359999999997</v>
      </c>
      <c r="I28" s="53" t="s">
        <v>35</v>
      </c>
      <c r="J28" s="55" t="s">
        <v>472</v>
      </c>
      <c r="K28" s="54" t="s">
        <v>305</v>
      </c>
      <c r="L28" s="45" t="s">
        <v>13</v>
      </c>
      <c r="M28" s="45" t="s">
        <v>473</v>
      </c>
    </row>
    <row r="29" spans="1:13" x14ac:dyDescent="0.2">
      <c r="A29" s="41">
        <v>42021</v>
      </c>
      <c r="B29" s="42" t="s">
        <v>308</v>
      </c>
      <c r="C29" s="43" t="s">
        <v>94</v>
      </c>
      <c r="D29" s="44" t="s">
        <v>9</v>
      </c>
      <c r="E29" s="49">
        <v>800</v>
      </c>
      <c r="F29" s="51">
        <f t="shared" si="0"/>
        <v>1.2195921378992831</v>
      </c>
      <c r="G29" s="50">
        <f t="shared" si="1"/>
        <v>1.3890972534769106</v>
      </c>
      <c r="H29" s="52">
        <v>575.91359999999997</v>
      </c>
      <c r="I29" s="53" t="s">
        <v>35</v>
      </c>
      <c r="J29" s="55" t="s">
        <v>472</v>
      </c>
      <c r="K29" s="54" t="s">
        <v>305</v>
      </c>
      <c r="L29" s="45" t="s">
        <v>13</v>
      </c>
      <c r="M29" s="45" t="s">
        <v>473</v>
      </c>
    </row>
    <row r="30" spans="1:13" x14ac:dyDescent="0.2">
      <c r="A30" s="41">
        <v>42021</v>
      </c>
      <c r="B30" s="42" t="s">
        <v>309</v>
      </c>
      <c r="C30" s="43" t="s">
        <v>94</v>
      </c>
      <c r="D30" s="44" t="s">
        <v>9</v>
      </c>
      <c r="E30" s="49">
        <v>600</v>
      </c>
      <c r="F30" s="51">
        <f t="shared" si="0"/>
        <v>0.91469410342446233</v>
      </c>
      <c r="G30" s="50">
        <f t="shared" si="1"/>
        <v>1.0418229401076828</v>
      </c>
      <c r="H30" s="52">
        <v>575.91359999999997</v>
      </c>
      <c r="I30" s="53" t="s">
        <v>35</v>
      </c>
      <c r="J30" s="55" t="s">
        <v>472</v>
      </c>
      <c r="K30" s="54" t="s">
        <v>305</v>
      </c>
      <c r="L30" s="45" t="s">
        <v>13</v>
      </c>
      <c r="M30" s="45" t="s">
        <v>473</v>
      </c>
    </row>
    <row r="31" spans="1:13" x14ac:dyDescent="0.2">
      <c r="A31" s="41">
        <v>42021</v>
      </c>
      <c r="B31" s="42" t="s">
        <v>142</v>
      </c>
      <c r="C31" s="43" t="str">
        <f t="shared" ref="C31:C40" si="3">IF(B31="Crédit téléphone", "Telephone",IF(B31="Frais visa", "Travel Expenses",IF(B31="Transport local","Transport",IF(B31="Boissons","Trust Building",IF(B31="Nourriture","Travel Subsistence",IF(B31="Bonus opération","Bonus",IF(B31="Hébergement","Travel Subsistence",IF(B31&lt;&gt;"","Transport",""))))))))</f>
        <v>Transport</v>
      </c>
      <c r="D31" s="44" t="s">
        <v>8</v>
      </c>
      <c r="E31" s="49">
        <v>600</v>
      </c>
      <c r="F31" s="51">
        <f t="shared" si="0"/>
        <v>0.91469410342446233</v>
      </c>
      <c r="G31" s="50">
        <f t="shared" si="1"/>
        <v>1.0418229401076828</v>
      </c>
      <c r="H31" s="52">
        <v>575.91359999999997</v>
      </c>
      <c r="I31" s="53" t="s">
        <v>39</v>
      </c>
      <c r="J31" s="55" t="s">
        <v>472</v>
      </c>
      <c r="K31" s="54" t="s">
        <v>303</v>
      </c>
      <c r="L31" s="45" t="s">
        <v>13</v>
      </c>
      <c r="M31" s="45" t="s">
        <v>473</v>
      </c>
    </row>
    <row r="32" spans="1:13" x14ac:dyDescent="0.2">
      <c r="A32" s="41">
        <v>42021</v>
      </c>
      <c r="B32" s="42" t="s">
        <v>143</v>
      </c>
      <c r="C32" s="43" t="str">
        <f t="shared" si="3"/>
        <v>Transport</v>
      </c>
      <c r="D32" s="44" t="s">
        <v>8</v>
      </c>
      <c r="E32" s="49">
        <v>600</v>
      </c>
      <c r="F32" s="51">
        <f t="shared" si="0"/>
        <v>0.91469410342446233</v>
      </c>
      <c r="G32" s="50">
        <f t="shared" si="1"/>
        <v>1.0418229401076828</v>
      </c>
      <c r="H32" s="52">
        <v>575.91359999999997</v>
      </c>
      <c r="I32" s="53" t="s">
        <v>39</v>
      </c>
      <c r="J32" s="55" t="s">
        <v>472</v>
      </c>
      <c r="K32" s="54" t="s">
        <v>303</v>
      </c>
      <c r="L32" s="45" t="s">
        <v>13</v>
      </c>
      <c r="M32" s="45" t="s">
        <v>473</v>
      </c>
    </row>
    <row r="33" spans="1:13" x14ac:dyDescent="0.2">
      <c r="A33" s="41">
        <v>42021</v>
      </c>
      <c r="B33" s="42" t="s">
        <v>310</v>
      </c>
      <c r="C33" s="43" t="str">
        <f t="shared" si="3"/>
        <v>Transport</v>
      </c>
      <c r="D33" s="44" t="s">
        <v>8</v>
      </c>
      <c r="E33" s="49">
        <v>1400</v>
      </c>
      <c r="F33" s="51">
        <f t="shared" si="0"/>
        <v>2.1342862413237453</v>
      </c>
      <c r="G33" s="50">
        <f t="shared" si="1"/>
        <v>2.4309201935845932</v>
      </c>
      <c r="H33" s="52">
        <v>575.91359999999997</v>
      </c>
      <c r="I33" s="53" t="s">
        <v>39</v>
      </c>
      <c r="J33" s="55" t="s">
        <v>472</v>
      </c>
      <c r="K33" s="54" t="s">
        <v>311</v>
      </c>
      <c r="L33" s="45" t="s">
        <v>13</v>
      </c>
      <c r="M33" s="45" t="s">
        <v>473</v>
      </c>
    </row>
    <row r="34" spans="1:13" x14ac:dyDescent="0.2">
      <c r="A34" s="41">
        <v>42021</v>
      </c>
      <c r="B34" s="42" t="s">
        <v>312</v>
      </c>
      <c r="C34" s="43" t="str">
        <f t="shared" si="3"/>
        <v>Transport</v>
      </c>
      <c r="D34" s="44" t="s">
        <v>8</v>
      </c>
      <c r="E34" s="49">
        <v>300</v>
      </c>
      <c r="F34" s="51">
        <f t="shared" si="0"/>
        <v>0.45734705171223117</v>
      </c>
      <c r="G34" s="50">
        <f t="shared" si="1"/>
        <v>0.52091147005384142</v>
      </c>
      <c r="H34" s="52">
        <v>575.91359999999997</v>
      </c>
      <c r="I34" s="53" t="s">
        <v>39</v>
      </c>
      <c r="J34" s="55" t="s">
        <v>472</v>
      </c>
      <c r="K34" s="54" t="s">
        <v>311</v>
      </c>
      <c r="L34" s="45" t="s">
        <v>13</v>
      </c>
      <c r="M34" s="45" t="s">
        <v>473</v>
      </c>
    </row>
    <row r="35" spans="1:13" x14ac:dyDescent="0.2">
      <c r="A35" s="41">
        <v>42021</v>
      </c>
      <c r="B35" s="42" t="s">
        <v>241</v>
      </c>
      <c r="C35" s="43" t="str">
        <f t="shared" si="3"/>
        <v>Trust Building</v>
      </c>
      <c r="D35" s="44" t="s">
        <v>8</v>
      </c>
      <c r="E35" s="49">
        <v>1500</v>
      </c>
      <c r="F35" s="51">
        <f t="shared" si="0"/>
        <v>2.2867352585611558</v>
      </c>
      <c r="G35" s="50">
        <f t="shared" si="1"/>
        <v>2.6045573502692072</v>
      </c>
      <c r="H35" s="52">
        <v>575.91359999999997</v>
      </c>
      <c r="I35" s="53" t="s">
        <v>39</v>
      </c>
      <c r="J35" s="55" t="s">
        <v>472</v>
      </c>
      <c r="K35" s="54" t="s">
        <v>311</v>
      </c>
      <c r="L35" s="45" t="s">
        <v>13</v>
      </c>
      <c r="M35" s="45" t="s">
        <v>473</v>
      </c>
    </row>
    <row r="36" spans="1:13" x14ac:dyDescent="0.2">
      <c r="A36" s="41">
        <v>42021</v>
      </c>
      <c r="B36" s="42" t="s">
        <v>313</v>
      </c>
      <c r="C36" s="43" t="str">
        <f t="shared" si="3"/>
        <v>Transport</v>
      </c>
      <c r="D36" s="44" t="s">
        <v>8</v>
      </c>
      <c r="E36" s="49">
        <v>300</v>
      </c>
      <c r="F36" s="51">
        <f t="shared" si="0"/>
        <v>0.45734705171223117</v>
      </c>
      <c r="G36" s="50">
        <f t="shared" si="1"/>
        <v>0.52091147005384142</v>
      </c>
      <c r="H36" s="52">
        <v>575.91359999999997</v>
      </c>
      <c r="I36" s="53" t="s">
        <v>39</v>
      </c>
      <c r="J36" s="55" t="s">
        <v>472</v>
      </c>
      <c r="K36" s="54" t="s">
        <v>311</v>
      </c>
      <c r="L36" s="45" t="s">
        <v>13</v>
      </c>
      <c r="M36" s="45" t="s">
        <v>473</v>
      </c>
    </row>
    <row r="37" spans="1:13" x14ac:dyDescent="0.2">
      <c r="A37" s="41">
        <v>42021</v>
      </c>
      <c r="B37" s="42" t="s">
        <v>314</v>
      </c>
      <c r="C37" s="43" t="str">
        <f t="shared" si="3"/>
        <v>Transport</v>
      </c>
      <c r="D37" s="44" t="s">
        <v>8</v>
      </c>
      <c r="E37" s="49">
        <v>1400</v>
      </c>
      <c r="F37" s="51">
        <f t="shared" si="0"/>
        <v>2.1342862413237453</v>
      </c>
      <c r="G37" s="50">
        <f t="shared" si="1"/>
        <v>2.4309201935845932</v>
      </c>
      <c r="H37" s="52">
        <v>575.91359999999997</v>
      </c>
      <c r="I37" s="53" t="s">
        <v>39</v>
      </c>
      <c r="J37" s="55" t="s">
        <v>472</v>
      </c>
      <c r="K37" s="54" t="s">
        <v>311</v>
      </c>
      <c r="L37" s="45" t="s">
        <v>13</v>
      </c>
      <c r="M37" s="45" t="s">
        <v>473</v>
      </c>
    </row>
    <row r="38" spans="1:13" x14ac:dyDescent="0.2">
      <c r="A38" s="41">
        <v>42023</v>
      </c>
      <c r="B38" s="42" t="s">
        <v>315</v>
      </c>
      <c r="C38" s="43" t="str">
        <f t="shared" si="3"/>
        <v>Transport</v>
      </c>
      <c r="D38" s="44" t="s">
        <v>8</v>
      </c>
      <c r="E38" s="49">
        <v>700</v>
      </c>
      <c r="F38" s="51">
        <f t="shared" si="0"/>
        <v>1.0671431206618727</v>
      </c>
      <c r="G38" s="50">
        <f t="shared" si="1"/>
        <v>1.2154600967922966</v>
      </c>
      <c r="H38" s="52">
        <v>575.91359999999997</v>
      </c>
      <c r="I38" s="53" t="s">
        <v>39</v>
      </c>
      <c r="J38" s="55" t="s">
        <v>472</v>
      </c>
      <c r="K38" s="54" t="s">
        <v>316</v>
      </c>
      <c r="L38" s="45" t="s">
        <v>13</v>
      </c>
      <c r="M38" s="45" t="s">
        <v>473</v>
      </c>
    </row>
    <row r="39" spans="1:13" x14ac:dyDescent="0.2">
      <c r="A39" s="41">
        <v>42023</v>
      </c>
      <c r="B39" s="42" t="s">
        <v>241</v>
      </c>
      <c r="C39" s="43" t="str">
        <f t="shared" si="3"/>
        <v>Trust Building</v>
      </c>
      <c r="D39" s="44" t="s">
        <v>8</v>
      </c>
      <c r="E39" s="49">
        <v>1500</v>
      </c>
      <c r="F39" s="51">
        <f t="shared" si="0"/>
        <v>2.2867352585611558</v>
      </c>
      <c r="G39" s="50">
        <f t="shared" si="1"/>
        <v>2.6045573502692072</v>
      </c>
      <c r="H39" s="52">
        <v>575.91359999999997</v>
      </c>
      <c r="I39" s="53" t="s">
        <v>39</v>
      </c>
      <c r="J39" s="55" t="s">
        <v>472</v>
      </c>
      <c r="K39" s="54" t="s">
        <v>316</v>
      </c>
      <c r="L39" s="45" t="s">
        <v>13</v>
      </c>
      <c r="M39" s="45" t="s">
        <v>473</v>
      </c>
    </row>
    <row r="40" spans="1:13" x14ac:dyDescent="0.2">
      <c r="A40" s="41">
        <v>42023</v>
      </c>
      <c r="B40" s="42" t="s">
        <v>317</v>
      </c>
      <c r="C40" s="43" t="str">
        <f t="shared" si="3"/>
        <v>Transport</v>
      </c>
      <c r="D40" s="44" t="s">
        <v>8</v>
      </c>
      <c r="E40" s="49">
        <v>700</v>
      </c>
      <c r="F40" s="51">
        <f t="shared" si="0"/>
        <v>1.0671431206618727</v>
      </c>
      <c r="G40" s="50">
        <f t="shared" si="1"/>
        <v>1.2154600967922966</v>
      </c>
      <c r="H40" s="52">
        <v>575.91359999999997</v>
      </c>
      <c r="I40" s="53" t="s">
        <v>39</v>
      </c>
      <c r="J40" s="55" t="s">
        <v>472</v>
      </c>
      <c r="K40" s="54" t="s">
        <v>316</v>
      </c>
      <c r="L40" s="45" t="s">
        <v>13</v>
      </c>
      <c r="M40" s="45" t="s">
        <v>473</v>
      </c>
    </row>
    <row r="41" spans="1:13" x14ac:dyDescent="0.2">
      <c r="A41" s="41">
        <v>42024</v>
      </c>
      <c r="B41" s="42" t="s">
        <v>292</v>
      </c>
      <c r="C41" s="43" t="s">
        <v>103</v>
      </c>
      <c r="D41" s="44" t="s">
        <v>9</v>
      </c>
      <c r="E41" s="49">
        <v>27000</v>
      </c>
      <c r="F41" s="51">
        <f t="shared" si="0"/>
        <v>41.161234654100802</v>
      </c>
      <c r="G41" s="50">
        <f t="shared" si="1"/>
        <v>46.88203230484573</v>
      </c>
      <c r="H41" s="52">
        <v>575.91359999999997</v>
      </c>
      <c r="I41" s="53" t="s">
        <v>35</v>
      </c>
      <c r="J41" s="55" t="s">
        <v>472</v>
      </c>
      <c r="K41" s="54" t="s">
        <v>318</v>
      </c>
      <c r="L41" s="45" t="s">
        <v>13</v>
      </c>
      <c r="M41" s="45" t="s">
        <v>473</v>
      </c>
    </row>
    <row r="42" spans="1:13" x14ac:dyDescent="0.2">
      <c r="A42" s="41">
        <v>42024</v>
      </c>
      <c r="B42" s="42" t="s">
        <v>288</v>
      </c>
      <c r="C42" s="43" t="s">
        <v>94</v>
      </c>
      <c r="D42" s="44" t="s">
        <v>9</v>
      </c>
      <c r="E42" s="49">
        <v>600</v>
      </c>
      <c r="F42" s="51">
        <f t="shared" si="0"/>
        <v>0.91469410342446233</v>
      </c>
      <c r="G42" s="50">
        <f t="shared" si="1"/>
        <v>1.0418229401076828</v>
      </c>
      <c r="H42" s="52">
        <v>575.91359999999997</v>
      </c>
      <c r="I42" s="53" t="s">
        <v>35</v>
      </c>
      <c r="J42" s="55" t="s">
        <v>472</v>
      </c>
      <c r="K42" s="54" t="s">
        <v>318</v>
      </c>
      <c r="L42" s="45" t="s">
        <v>13</v>
      </c>
      <c r="M42" s="45" t="s">
        <v>473</v>
      </c>
    </row>
    <row r="43" spans="1:13" x14ac:dyDescent="0.2">
      <c r="A43" s="41">
        <v>42024</v>
      </c>
      <c r="B43" s="42" t="s">
        <v>290</v>
      </c>
      <c r="C43" s="43" t="s">
        <v>94</v>
      </c>
      <c r="D43" s="44" t="s">
        <v>9</v>
      </c>
      <c r="E43" s="49">
        <v>600</v>
      </c>
      <c r="F43" s="51">
        <f t="shared" si="0"/>
        <v>0.91469410342446233</v>
      </c>
      <c r="G43" s="50">
        <f t="shared" si="1"/>
        <v>1.0418229401076828</v>
      </c>
      <c r="H43" s="52">
        <v>575.91359999999997</v>
      </c>
      <c r="I43" s="53" t="s">
        <v>35</v>
      </c>
      <c r="J43" s="55" t="s">
        <v>472</v>
      </c>
      <c r="K43" s="54" t="s">
        <v>318</v>
      </c>
      <c r="L43" s="45" t="s">
        <v>13</v>
      </c>
      <c r="M43" s="45" t="s">
        <v>473</v>
      </c>
    </row>
    <row r="44" spans="1:13" x14ac:dyDescent="0.2">
      <c r="A44" s="41">
        <v>42024</v>
      </c>
      <c r="B44" s="42" t="s">
        <v>319</v>
      </c>
      <c r="C44" s="43" t="s">
        <v>94</v>
      </c>
      <c r="D44" s="44" t="s">
        <v>8</v>
      </c>
      <c r="E44" s="49">
        <v>1600</v>
      </c>
      <c r="F44" s="51">
        <f t="shared" si="0"/>
        <v>2.4391842757985662</v>
      </c>
      <c r="G44" s="50">
        <f t="shared" si="1"/>
        <v>2.7781945069538212</v>
      </c>
      <c r="H44" s="52">
        <v>575.91359999999997</v>
      </c>
      <c r="I44" s="53" t="s">
        <v>12</v>
      </c>
      <c r="J44" s="55" t="s">
        <v>472</v>
      </c>
      <c r="K44" s="54" t="s">
        <v>320</v>
      </c>
      <c r="L44" s="45" t="s">
        <v>13</v>
      </c>
      <c r="M44" s="45" t="s">
        <v>473</v>
      </c>
    </row>
    <row r="45" spans="1:13" x14ac:dyDescent="0.2">
      <c r="A45" s="41">
        <v>42024</v>
      </c>
      <c r="B45" s="42" t="s">
        <v>321</v>
      </c>
      <c r="C45" s="43" t="str">
        <f>IF(B45="Crédit téléphone", "Telephone",IF(B45="Frais visa", "Travel Expenses",IF(B45="Transport local","Transport",IF(B45="Boissons","Trust Building",IF(B45="Nourriture","Travel Subsistence",IF(B45="Bonus opération","Bonus",IF(B45="Hébergement","Travel Subsistence",IF(B45&lt;&gt;"","Transport",""))))))))</f>
        <v>Transport</v>
      </c>
      <c r="D45" s="44" t="s">
        <v>8</v>
      </c>
      <c r="E45" s="49">
        <v>900</v>
      </c>
      <c r="F45" s="51">
        <f t="shared" si="0"/>
        <v>1.3720411551366933</v>
      </c>
      <c r="G45" s="50">
        <f t="shared" si="1"/>
        <v>1.5627344101615244</v>
      </c>
      <c r="H45" s="52">
        <v>575.91359999999997</v>
      </c>
      <c r="I45" s="53" t="s">
        <v>12</v>
      </c>
      <c r="J45" s="55" t="s">
        <v>472</v>
      </c>
      <c r="K45" s="54" t="s">
        <v>322</v>
      </c>
      <c r="L45" s="45" t="s">
        <v>13</v>
      </c>
      <c r="M45" s="45" t="s">
        <v>473</v>
      </c>
    </row>
    <row r="46" spans="1:13" x14ac:dyDescent="0.2">
      <c r="A46" s="41">
        <v>42024</v>
      </c>
      <c r="B46" s="42" t="s">
        <v>323</v>
      </c>
      <c r="C46" s="43" t="s">
        <v>215</v>
      </c>
      <c r="D46" s="44" t="s">
        <v>8</v>
      </c>
      <c r="E46" s="49">
        <v>1200</v>
      </c>
      <c r="F46" s="51">
        <f t="shared" si="0"/>
        <v>1.8293882068489247</v>
      </c>
      <c r="G46" s="50">
        <f t="shared" si="1"/>
        <v>2.0836458802153657</v>
      </c>
      <c r="H46" s="52">
        <v>575.91359999999997</v>
      </c>
      <c r="I46" s="53" t="s">
        <v>12</v>
      </c>
      <c r="J46" s="55" t="s">
        <v>472</v>
      </c>
      <c r="K46" s="54" t="s">
        <v>322</v>
      </c>
      <c r="L46" s="45" t="s">
        <v>13</v>
      </c>
      <c r="M46" s="45" t="s">
        <v>473</v>
      </c>
    </row>
    <row r="47" spans="1:13" x14ac:dyDescent="0.2">
      <c r="A47" s="41">
        <v>42024</v>
      </c>
      <c r="B47" s="42" t="s">
        <v>142</v>
      </c>
      <c r="C47" s="43" t="str">
        <f>IF(B47="Crédit téléphone", "Telephone",IF(B47="Frais visa", "Travel Expenses",IF(B47="Transport local","Transport",IF(B47="Boissons","Trust Building",IF(B47="Nourriture","Travel Subsistence",IF(B47="Bonus opération","Bonus",IF(B47="Hébergement","Travel Subsistence",IF(B47&lt;&gt;"","Transport",""))))))))</f>
        <v>Transport</v>
      </c>
      <c r="D47" s="44" t="s">
        <v>8</v>
      </c>
      <c r="E47" s="49">
        <v>600</v>
      </c>
      <c r="F47" s="51">
        <f t="shared" si="0"/>
        <v>0.91469410342446233</v>
      </c>
      <c r="G47" s="50">
        <f t="shared" si="1"/>
        <v>1.0418229401076828</v>
      </c>
      <c r="H47" s="52">
        <v>575.91359999999997</v>
      </c>
      <c r="I47" s="53" t="s">
        <v>39</v>
      </c>
      <c r="J47" s="55" t="s">
        <v>472</v>
      </c>
      <c r="K47" s="54" t="s">
        <v>303</v>
      </c>
      <c r="L47" s="45" t="s">
        <v>13</v>
      </c>
      <c r="M47" s="45" t="s">
        <v>473</v>
      </c>
    </row>
    <row r="48" spans="1:13" x14ac:dyDescent="0.2">
      <c r="A48" s="41">
        <v>42024</v>
      </c>
      <c r="B48" s="42" t="s">
        <v>143</v>
      </c>
      <c r="C48" s="43" t="str">
        <f>IF(B48="Crédit téléphone", "Telephone",IF(B48="Frais visa", "Travel Expenses",IF(B48="Transport local","Transport",IF(B48="Boissons","Trust Building",IF(B48="Nourriture","Travel Subsistence",IF(B48="Bonus opération","Bonus",IF(B48="Hébergement","Travel Subsistence",IF(B48&lt;&gt;"","Transport",""))))))))</f>
        <v>Transport</v>
      </c>
      <c r="D48" s="44" t="s">
        <v>8</v>
      </c>
      <c r="E48" s="49">
        <v>600</v>
      </c>
      <c r="F48" s="51">
        <f t="shared" si="0"/>
        <v>0.91469410342446233</v>
      </c>
      <c r="G48" s="50">
        <f t="shared" si="1"/>
        <v>1.0418229401076828</v>
      </c>
      <c r="H48" s="52">
        <v>575.91359999999997</v>
      </c>
      <c r="I48" s="53" t="s">
        <v>39</v>
      </c>
      <c r="J48" s="55" t="s">
        <v>472</v>
      </c>
      <c r="K48" s="54" t="s">
        <v>303</v>
      </c>
      <c r="L48" s="45" t="s">
        <v>13</v>
      </c>
      <c r="M48" s="45" t="s">
        <v>473</v>
      </c>
    </row>
    <row r="49" spans="1:13" x14ac:dyDescent="0.2">
      <c r="A49" s="41">
        <v>42024</v>
      </c>
      <c r="B49" s="42" t="s">
        <v>324</v>
      </c>
      <c r="C49" s="43" t="str">
        <f>IF(B49="Crédit téléphone", "Telephone",IF(B49="Frais visa", "Travel Expenses",IF(B49="Transport local","Transport",IF(B49="Boissons","Trust Building",IF(B49="Nourriture","Travel Subsistence",IF(B49="Bonus opération","Bonus",IF(B49="Hébergement","Travel Subsistence",IF(B49&lt;&gt;"","Transport",""))))))))</f>
        <v>Transport</v>
      </c>
      <c r="D49" s="44" t="s">
        <v>8</v>
      </c>
      <c r="E49" s="49">
        <v>700</v>
      </c>
      <c r="F49" s="51">
        <f t="shared" si="0"/>
        <v>1.0671431206618727</v>
      </c>
      <c r="G49" s="50">
        <f t="shared" si="1"/>
        <v>1.2154600967922966</v>
      </c>
      <c r="H49" s="52">
        <v>575.91359999999997</v>
      </c>
      <c r="I49" s="53" t="s">
        <v>39</v>
      </c>
      <c r="J49" s="55" t="s">
        <v>472</v>
      </c>
      <c r="K49" s="54" t="s">
        <v>325</v>
      </c>
      <c r="L49" s="45" t="s">
        <v>13</v>
      </c>
      <c r="M49" s="45" t="s">
        <v>473</v>
      </c>
    </row>
    <row r="50" spans="1:13" x14ac:dyDescent="0.2">
      <c r="A50" s="41">
        <v>42024</v>
      </c>
      <c r="B50" s="42" t="s">
        <v>241</v>
      </c>
      <c r="C50" s="43" t="str">
        <f>IF(B50="Crédit téléphone", "Telephone",IF(B50="Frais visa", "Travel Expenses",IF(B50="Transport local","Transport",IF(B50="Boissons","Trust Building",IF(B50="Nourriture","Travel Subsistence",IF(B50="Bonus opération","Bonus",IF(B50="Hébergement","Travel Subsistence",IF(B50&lt;&gt;"","Transport",""))))))))</f>
        <v>Trust Building</v>
      </c>
      <c r="D50" s="44" t="s">
        <v>8</v>
      </c>
      <c r="E50" s="49">
        <v>1500</v>
      </c>
      <c r="F50" s="51">
        <f t="shared" si="0"/>
        <v>2.2867352585611558</v>
      </c>
      <c r="G50" s="50">
        <f t="shared" si="1"/>
        <v>2.6045573502692072</v>
      </c>
      <c r="H50" s="52">
        <v>575.91359999999997</v>
      </c>
      <c r="I50" s="53" t="s">
        <v>39</v>
      </c>
      <c r="J50" s="55" t="s">
        <v>472</v>
      </c>
      <c r="K50" s="54" t="s">
        <v>325</v>
      </c>
      <c r="L50" s="45" t="s">
        <v>13</v>
      </c>
      <c r="M50" s="45" t="s">
        <v>473</v>
      </c>
    </row>
    <row r="51" spans="1:13" x14ac:dyDescent="0.2">
      <c r="A51" s="41">
        <v>42024</v>
      </c>
      <c r="B51" s="42" t="s">
        <v>326</v>
      </c>
      <c r="C51" s="43" t="str">
        <f>IF(B51="Crédit téléphone", "Telephone",IF(B51="Frais visa", "Travel Expenses",IF(B51="Transport local","Transport",IF(B51="Boissons","Trust Building",IF(B51="Nourriture","Travel Subsistence",IF(B51="Bonus opération","Bonus",IF(B51="Hébergement","Travel Subsistence",IF(B51&lt;&gt;"","Transport",""))))))))</f>
        <v>Transport</v>
      </c>
      <c r="D51" s="44" t="s">
        <v>8</v>
      </c>
      <c r="E51" s="49">
        <v>700</v>
      </c>
      <c r="F51" s="51">
        <f t="shared" si="0"/>
        <v>1.0671431206618727</v>
      </c>
      <c r="G51" s="50">
        <f t="shared" si="1"/>
        <v>1.2154600967922966</v>
      </c>
      <c r="H51" s="52">
        <v>575.91359999999997</v>
      </c>
      <c r="I51" s="53" t="s">
        <v>39</v>
      </c>
      <c r="J51" s="55" t="s">
        <v>472</v>
      </c>
      <c r="K51" s="54" t="s">
        <v>325</v>
      </c>
      <c r="L51" s="45" t="s">
        <v>13</v>
      </c>
      <c r="M51" s="45" t="s">
        <v>473</v>
      </c>
    </row>
    <row r="52" spans="1:13" x14ac:dyDescent="0.2">
      <c r="A52" s="41">
        <v>42025</v>
      </c>
      <c r="B52" s="42" t="s">
        <v>244</v>
      </c>
      <c r="C52" s="43" t="s">
        <v>94</v>
      </c>
      <c r="D52" s="44" t="s">
        <v>8</v>
      </c>
      <c r="E52" s="49">
        <v>600</v>
      </c>
      <c r="F52" s="51">
        <f t="shared" si="0"/>
        <v>0.91469410342446233</v>
      </c>
      <c r="G52" s="50">
        <f t="shared" si="1"/>
        <v>1.0418229401076828</v>
      </c>
      <c r="H52" s="52">
        <v>575.91359999999997</v>
      </c>
      <c r="I52" s="53" t="s">
        <v>12</v>
      </c>
      <c r="J52" s="55" t="s">
        <v>472</v>
      </c>
      <c r="K52" s="54" t="s">
        <v>327</v>
      </c>
      <c r="L52" s="45" t="s">
        <v>13</v>
      </c>
      <c r="M52" s="45" t="s">
        <v>473</v>
      </c>
    </row>
    <row r="53" spans="1:13" x14ac:dyDescent="0.2">
      <c r="A53" s="41">
        <v>42025</v>
      </c>
      <c r="B53" s="42" t="s">
        <v>328</v>
      </c>
      <c r="C53" s="43" t="str">
        <f>IF(B53="Crédit téléphone", "Telephone",IF(B53="Frais visa", "Travel Expenses",IF(B53="Transport local","Transport",IF(B53="Boissons","Trust Building",IF(B53="Nourriture","Travel Subsistence",IF(B53="Bonus opération","Bonus",IF(B53="Hébergement","Travel Subsistence",IF(B53&lt;&gt;"","Transport",""))))))))</f>
        <v>Transport</v>
      </c>
      <c r="D53" s="44" t="s">
        <v>8</v>
      </c>
      <c r="E53" s="49">
        <v>5500</v>
      </c>
      <c r="F53" s="51">
        <f t="shared" si="0"/>
        <v>8.3846959480575709</v>
      </c>
      <c r="G53" s="50">
        <f t="shared" si="1"/>
        <v>9.5500436176537598</v>
      </c>
      <c r="H53" s="52">
        <v>575.91359999999997</v>
      </c>
      <c r="I53" s="53" t="s">
        <v>12</v>
      </c>
      <c r="J53" s="55" t="s">
        <v>472</v>
      </c>
      <c r="K53" s="54" t="s">
        <v>329</v>
      </c>
      <c r="L53" s="45" t="s">
        <v>13</v>
      </c>
      <c r="M53" s="45" t="s">
        <v>473</v>
      </c>
    </row>
    <row r="54" spans="1:13" x14ac:dyDescent="0.2">
      <c r="A54" s="41">
        <v>42025</v>
      </c>
      <c r="B54" s="42" t="s">
        <v>239</v>
      </c>
      <c r="C54" s="43" t="str">
        <f>IF(B54="Crédit téléphone", "Telephone",IF(B54="Frais visa", "Travel Expenses",IF(B54="Transport local","Transport",IF(B54="Boissons","Trust Building",IF(B54="Nourriture","Travel Subsistence",IF(B54="Bonus opération","Bonus",IF(B54="Hébergement","Travel Subsistence",IF(B54&lt;&gt;"","Transport",""))))))))</f>
        <v>Transport</v>
      </c>
      <c r="D54" s="44" t="s">
        <v>8</v>
      </c>
      <c r="E54" s="49">
        <v>1600</v>
      </c>
      <c r="F54" s="51">
        <f t="shared" si="0"/>
        <v>2.4391842757985662</v>
      </c>
      <c r="G54" s="50">
        <f t="shared" si="1"/>
        <v>2.7781945069538212</v>
      </c>
      <c r="H54" s="52">
        <v>575.91359999999997</v>
      </c>
      <c r="I54" s="53" t="s">
        <v>12</v>
      </c>
      <c r="J54" s="55" t="s">
        <v>472</v>
      </c>
      <c r="K54" s="54" t="s">
        <v>327</v>
      </c>
      <c r="L54" s="45" t="s">
        <v>13</v>
      </c>
      <c r="M54" s="45" t="s">
        <v>473</v>
      </c>
    </row>
    <row r="55" spans="1:13" x14ac:dyDescent="0.2">
      <c r="A55" s="41">
        <v>42025</v>
      </c>
      <c r="B55" s="42" t="s">
        <v>330</v>
      </c>
      <c r="C55" s="43" t="s">
        <v>215</v>
      </c>
      <c r="D55" s="44" t="s">
        <v>8</v>
      </c>
      <c r="E55" s="49">
        <v>2900</v>
      </c>
      <c r="F55" s="51">
        <f t="shared" si="0"/>
        <v>4.4210214998849011</v>
      </c>
      <c r="G55" s="50">
        <f t="shared" si="1"/>
        <v>5.0354775438538004</v>
      </c>
      <c r="H55" s="52">
        <v>575.91359999999997</v>
      </c>
      <c r="I55" s="53" t="s">
        <v>12</v>
      </c>
      <c r="J55" s="55" t="s">
        <v>472</v>
      </c>
      <c r="K55" s="54" t="s">
        <v>327</v>
      </c>
      <c r="L55" s="45" t="s">
        <v>13</v>
      </c>
      <c r="M55" s="45" t="s">
        <v>473</v>
      </c>
    </row>
    <row r="56" spans="1:13" x14ac:dyDescent="0.2">
      <c r="A56" s="41">
        <v>42025</v>
      </c>
      <c r="B56" s="42" t="s">
        <v>331</v>
      </c>
      <c r="C56" s="43" t="s">
        <v>249</v>
      </c>
      <c r="D56" s="44" t="s">
        <v>8</v>
      </c>
      <c r="E56" s="49">
        <v>5000</v>
      </c>
      <c r="F56" s="51">
        <f t="shared" si="0"/>
        <v>7.6224508618705187</v>
      </c>
      <c r="G56" s="50">
        <f t="shared" si="1"/>
        <v>8.6818578342306907</v>
      </c>
      <c r="H56" s="52">
        <v>575.91359999999997</v>
      </c>
      <c r="I56" s="53" t="s">
        <v>12</v>
      </c>
      <c r="J56" s="55" t="s">
        <v>472</v>
      </c>
      <c r="K56" s="54" t="s">
        <v>327</v>
      </c>
      <c r="L56" s="45" t="s">
        <v>13</v>
      </c>
      <c r="M56" s="45" t="s">
        <v>473</v>
      </c>
    </row>
    <row r="57" spans="1:13" x14ac:dyDescent="0.2">
      <c r="A57" s="41">
        <v>42025</v>
      </c>
      <c r="B57" s="42" t="s">
        <v>332</v>
      </c>
      <c r="C57" s="43" t="s">
        <v>249</v>
      </c>
      <c r="D57" s="44" t="s">
        <v>8</v>
      </c>
      <c r="E57" s="49">
        <v>3000</v>
      </c>
      <c r="F57" s="51">
        <f t="shared" si="0"/>
        <v>4.5734705171223116</v>
      </c>
      <c r="G57" s="50">
        <f t="shared" si="1"/>
        <v>5.2091147005384144</v>
      </c>
      <c r="H57" s="52">
        <v>575.91359999999997</v>
      </c>
      <c r="I57" s="53" t="s">
        <v>12</v>
      </c>
      <c r="J57" s="55" t="s">
        <v>472</v>
      </c>
      <c r="K57" s="54" t="s">
        <v>327</v>
      </c>
      <c r="L57" s="45" t="s">
        <v>13</v>
      </c>
      <c r="M57" s="45" t="s">
        <v>473</v>
      </c>
    </row>
    <row r="58" spans="1:13" x14ac:dyDescent="0.2">
      <c r="A58" s="41">
        <v>42025</v>
      </c>
      <c r="B58" s="42" t="s">
        <v>143</v>
      </c>
      <c r="C58" s="43" t="str">
        <f t="shared" ref="C58:C65" si="4">IF(B58="Crédit téléphone", "Telephone",IF(B58="Frais visa", "Travel Expenses",IF(B58="Transport local","Transport",IF(B58="Boissons","Trust Building",IF(B58="Nourriture","Travel Subsistence",IF(B58="Bonus opération","Bonus",IF(B58="Hébergement","Travel Subsistence",IF(B58&lt;&gt;"","Transport",""))))))))</f>
        <v>Transport</v>
      </c>
      <c r="D58" s="44" t="s">
        <v>8</v>
      </c>
      <c r="E58" s="49">
        <v>600</v>
      </c>
      <c r="F58" s="51">
        <f t="shared" si="0"/>
        <v>0.91469410342446233</v>
      </c>
      <c r="G58" s="50">
        <f t="shared" si="1"/>
        <v>1.0418229401076828</v>
      </c>
      <c r="H58" s="52">
        <v>575.91359999999997</v>
      </c>
      <c r="I58" s="53" t="s">
        <v>39</v>
      </c>
      <c r="J58" s="55" t="s">
        <v>472</v>
      </c>
      <c r="K58" s="54" t="s">
        <v>303</v>
      </c>
      <c r="L58" s="45" t="s">
        <v>13</v>
      </c>
      <c r="M58" s="45" t="s">
        <v>473</v>
      </c>
    </row>
    <row r="59" spans="1:13" x14ac:dyDescent="0.2">
      <c r="A59" s="41">
        <v>42025</v>
      </c>
      <c r="B59" s="42" t="s">
        <v>333</v>
      </c>
      <c r="C59" s="43" t="str">
        <f t="shared" si="4"/>
        <v>Transport</v>
      </c>
      <c r="D59" s="44" t="s">
        <v>8</v>
      </c>
      <c r="E59" s="49">
        <v>600</v>
      </c>
      <c r="F59" s="51">
        <f t="shared" si="0"/>
        <v>0.91469410342446233</v>
      </c>
      <c r="G59" s="50">
        <f t="shared" si="1"/>
        <v>1.0418229401076828</v>
      </c>
      <c r="H59" s="52">
        <v>575.91359999999997</v>
      </c>
      <c r="I59" s="53" t="s">
        <v>39</v>
      </c>
      <c r="J59" s="55" t="s">
        <v>472</v>
      </c>
      <c r="K59" s="54" t="s">
        <v>334</v>
      </c>
      <c r="L59" s="45" t="s">
        <v>13</v>
      </c>
      <c r="M59" s="45" t="s">
        <v>473</v>
      </c>
    </row>
    <row r="60" spans="1:13" x14ac:dyDescent="0.2">
      <c r="A60" s="41">
        <v>42025</v>
      </c>
      <c r="B60" s="42" t="s">
        <v>335</v>
      </c>
      <c r="C60" s="43" t="str">
        <f t="shared" si="4"/>
        <v>Transport</v>
      </c>
      <c r="D60" s="44" t="s">
        <v>8</v>
      </c>
      <c r="E60" s="49">
        <v>350</v>
      </c>
      <c r="F60" s="51">
        <f t="shared" si="0"/>
        <v>0.53357156033093633</v>
      </c>
      <c r="G60" s="50">
        <f t="shared" si="1"/>
        <v>0.6077300483961483</v>
      </c>
      <c r="H60" s="52">
        <v>575.91359999999997</v>
      </c>
      <c r="I60" s="53" t="s">
        <v>39</v>
      </c>
      <c r="J60" s="55" t="s">
        <v>472</v>
      </c>
      <c r="K60" s="54" t="s">
        <v>334</v>
      </c>
      <c r="L60" s="45" t="s">
        <v>13</v>
      </c>
      <c r="M60" s="45" t="s">
        <v>473</v>
      </c>
    </row>
    <row r="61" spans="1:13" x14ac:dyDescent="0.2">
      <c r="A61" s="41">
        <v>42025</v>
      </c>
      <c r="B61" s="42" t="s">
        <v>336</v>
      </c>
      <c r="C61" s="43" t="str">
        <f t="shared" si="4"/>
        <v>Transport</v>
      </c>
      <c r="D61" s="44" t="s">
        <v>8</v>
      </c>
      <c r="E61" s="49">
        <v>700</v>
      </c>
      <c r="F61" s="51">
        <f t="shared" si="0"/>
        <v>1.0671431206618727</v>
      </c>
      <c r="G61" s="50">
        <f t="shared" si="1"/>
        <v>1.2154600967922966</v>
      </c>
      <c r="H61" s="52">
        <v>575.91359999999997</v>
      </c>
      <c r="I61" s="53" t="s">
        <v>39</v>
      </c>
      <c r="J61" s="55" t="s">
        <v>472</v>
      </c>
      <c r="K61" s="54" t="s">
        <v>334</v>
      </c>
      <c r="L61" s="45" t="s">
        <v>13</v>
      </c>
      <c r="M61" s="45" t="s">
        <v>473</v>
      </c>
    </row>
    <row r="62" spans="1:13" x14ac:dyDescent="0.2">
      <c r="A62" s="41">
        <v>42025</v>
      </c>
      <c r="B62" s="42" t="s">
        <v>241</v>
      </c>
      <c r="C62" s="43" t="str">
        <f t="shared" si="4"/>
        <v>Trust Building</v>
      </c>
      <c r="D62" s="44" t="s">
        <v>8</v>
      </c>
      <c r="E62" s="49">
        <v>1500</v>
      </c>
      <c r="F62" s="51">
        <f t="shared" si="0"/>
        <v>2.2867352585611558</v>
      </c>
      <c r="G62" s="50">
        <f t="shared" si="1"/>
        <v>2.6045573502692072</v>
      </c>
      <c r="H62" s="52">
        <v>575.91359999999997</v>
      </c>
      <c r="I62" s="53" t="s">
        <v>39</v>
      </c>
      <c r="J62" s="55" t="s">
        <v>472</v>
      </c>
      <c r="K62" s="54" t="s">
        <v>334</v>
      </c>
      <c r="L62" s="45" t="s">
        <v>13</v>
      </c>
      <c r="M62" s="45" t="s">
        <v>473</v>
      </c>
    </row>
    <row r="63" spans="1:13" x14ac:dyDescent="0.2">
      <c r="A63" s="41">
        <v>42025</v>
      </c>
      <c r="B63" s="42" t="s">
        <v>337</v>
      </c>
      <c r="C63" s="43" t="str">
        <f t="shared" si="4"/>
        <v>Transport</v>
      </c>
      <c r="D63" s="44" t="s">
        <v>8</v>
      </c>
      <c r="E63" s="49">
        <v>700</v>
      </c>
      <c r="F63" s="51">
        <f t="shared" si="0"/>
        <v>1.0671431206618727</v>
      </c>
      <c r="G63" s="50">
        <f t="shared" si="1"/>
        <v>1.2154600967922966</v>
      </c>
      <c r="H63" s="52">
        <v>575.91359999999997</v>
      </c>
      <c r="I63" s="53" t="s">
        <v>39</v>
      </c>
      <c r="J63" s="55" t="s">
        <v>472</v>
      </c>
      <c r="K63" s="54" t="s">
        <v>334</v>
      </c>
      <c r="L63" s="45" t="s">
        <v>13</v>
      </c>
      <c r="M63" s="45" t="s">
        <v>473</v>
      </c>
    </row>
    <row r="64" spans="1:13" x14ac:dyDescent="0.2">
      <c r="A64" s="41">
        <v>42025</v>
      </c>
      <c r="B64" s="42" t="s">
        <v>338</v>
      </c>
      <c r="C64" s="43" t="str">
        <f t="shared" si="4"/>
        <v>Transport</v>
      </c>
      <c r="D64" s="44" t="s">
        <v>8</v>
      </c>
      <c r="E64" s="49">
        <v>350</v>
      </c>
      <c r="F64" s="51">
        <f t="shared" si="0"/>
        <v>0.53357156033093633</v>
      </c>
      <c r="G64" s="50">
        <f t="shared" si="1"/>
        <v>0.6077300483961483</v>
      </c>
      <c r="H64" s="52">
        <v>575.91359999999997</v>
      </c>
      <c r="I64" s="53" t="s">
        <v>39</v>
      </c>
      <c r="J64" s="55" t="s">
        <v>472</v>
      </c>
      <c r="K64" s="54" t="s">
        <v>334</v>
      </c>
      <c r="L64" s="45" t="s">
        <v>13</v>
      </c>
      <c r="M64" s="45" t="s">
        <v>473</v>
      </c>
    </row>
    <row r="65" spans="1:13" x14ac:dyDescent="0.2">
      <c r="A65" s="41">
        <v>42025</v>
      </c>
      <c r="B65" s="42" t="s">
        <v>339</v>
      </c>
      <c r="C65" s="43" t="str">
        <f t="shared" si="4"/>
        <v>Transport</v>
      </c>
      <c r="D65" s="44" t="s">
        <v>8</v>
      </c>
      <c r="E65" s="49">
        <v>800</v>
      </c>
      <c r="F65" s="51">
        <f t="shared" si="0"/>
        <v>1.2195921378992831</v>
      </c>
      <c r="G65" s="50">
        <f t="shared" si="1"/>
        <v>1.3890972534769106</v>
      </c>
      <c r="H65" s="52">
        <v>575.91359999999997</v>
      </c>
      <c r="I65" s="53" t="s">
        <v>39</v>
      </c>
      <c r="J65" s="55" t="s">
        <v>472</v>
      </c>
      <c r="K65" s="54" t="s">
        <v>334</v>
      </c>
      <c r="L65" s="45" t="s">
        <v>13</v>
      </c>
      <c r="M65" s="45" t="s">
        <v>473</v>
      </c>
    </row>
    <row r="66" spans="1:13" x14ac:dyDescent="0.2">
      <c r="A66" s="41">
        <v>42026</v>
      </c>
      <c r="B66" s="42" t="s">
        <v>40</v>
      </c>
      <c r="C66" s="43" t="s">
        <v>117</v>
      </c>
      <c r="D66" s="44" t="s">
        <v>9</v>
      </c>
      <c r="E66" s="49">
        <v>6670</v>
      </c>
      <c r="F66" s="51">
        <f t="shared" ref="F66:F129" si="5">E66/655.957</f>
        <v>10.168349449735272</v>
      </c>
      <c r="G66" s="50">
        <f t="shared" ref="G66:G129" si="6">E66/H66</f>
        <v>11.581598350863741</v>
      </c>
      <c r="H66" s="52">
        <v>575.91359999999997</v>
      </c>
      <c r="I66" s="53" t="s">
        <v>35</v>
      </c>
      <c r="J66" s="55" t="s">
        <v>472</v>
      </c>
      <c r="K66" s="54" t="s">
        <v>340</v>
      </c>
      <c r="L66" s="45" t="s">
        <v>13</v>
      </c>
      <c r="M66" s="45" t="s">
        <v>473</v>
      </c>
    </row>
    <row r="67" spans="1:13" x14ac:dyDescent="0.2">
      <c r="A67" s="41">
        <v>42026</v>
      </c>
      <c r="B67" s="42" t="s">
        <v>341</v>
      </c>
      <c r="C67" s="43" t="s">
        <v>122</v>
      </c>
      <c r="D67" s="44" t="s">
        <v>9</v>
      </c>
      <c r="E67" s="49">
        <v>29000</v>
      </c>
      <c r="F67" s="51">
        <f t="shared" si="5"/>
        <v>44.210214998849011</v>
      </c>
      <c r="G67" s="50">
        <f t="shared" si="6"/>
        <v>50.354775438538006</v>
      </c>
      <c r="H67" s="52">
        <v>575.91359999999997</v>
      </c>
      <c r="I67" s="53" t="s">
        <v>35</v>
      </c>
      <c r="J67" s="55" t="s">
        <v>472</v>
      </c>
      <c r="K67" s="54" t="s">
        <v>342</v>
      </c>
      <c r="L67" s="45" t="s">
        <v>13</v>
      </c>
      <c r="M67" s="45" t="s">
        <v>473</v>
      </c>
    </row>
    <row r="68" spans="1:13" x14ac:dyDescent="0.2">
      <c r="A68" s="41">
        <v>42026</v>
      </c>
      <c r="B68" s="42" t="s">
        <v>343</v>
      </c>
      <c r="C68" s="43" t="s">
        <v>94</v>
      </c>
      <c r="D68" s="44" t="s">
        <v>9</v>
      </c>
      <c r="E68" s="49">
        <v>400</v>
      </c>
      <c r="F68" s="51">
        <f t="shared" si="5"/>
        <v>0.60979606894964156</v>
      </c>
      <c r="G68" s="50">
        <f t="shared" si="6"/>
        <v>0.6945486267384553</v>
      </c>
      <c r="H68" s="52">
        <v>575.91359999999997</v>
      </c>
      <c r="I68" s="53" t="s">
        <v>35</v>
      </c>
      <c r="J68" s="55" t="s">
        <v>472</v>
      </c>
      <c r="K68" s="54" t="s">
        <v>344</v>
      </c>
      <c r="L68" s="45" t="s">
        <v>13</v>
      </c>
      <c r="M68" s="45" t="s">
        <v>473</v>
      </c>
    </row>
    <row r="69" spans="1:13" x14ac:dyDescent="0.2">
      <c r="A69" s="41">
        <v>42026</v>
      </c>
      <c r="B69" s="42" t="s">
        <v>345</v>
      </c>
      <c r="C69" s="43" t="s">
        <v>94</v>
      </c>
      <c r="D69" s="44" t="s">
        <v>9</v>
      </c>
      <c r="E69" s="49">
        <v>400</v>
      </c>
      <c r="F69" s="51">
        <f t="shared" si="5"/>
        <v>0.60979606894964156</v>
      </c>
      <c r="G69" s="50">
        <f t="shared" si="6"/>
        <v>0.6945486267384553</v>
      </c>
      <c r="H69" s="52">
        <v>575.91359999999997</v>
      </c>
      <c r="I69" s="53" t="s">
        <v>35</v>
      </c>
      <c r="J69" s="55" t="s">
        <v>472</v>
      </c>
      <c r="K69" s="54" t="s">
        <v>344</v>
      </c>
      <c r="L69" s="45" t="s">
        <v>13</v>
      </c>
      <c r="M69" s="45" t="s">
        <v>473</v>
      </c>
    </row>
    <row r="70" spans="1:13" x14ac:dyDescent="0.2">
      <c r="A70" s="41">
        <v>42026</v>
      </c>
      <c r="B70" s="42" t="s">
        <v>239</v>
      </c>
      <c r="C70" s="43" t="str">
        <f>IF(B70="Crédit téléphone", "Telephone",IF(B70="Frais visa", "Travel Expenses",IF(B70="Transport local","Transport",IF(B70="Boissons","Trust Building",IF(B70="Nourriture","Travel Subsistence",IF(B70="Bonus opération","Bonus",IF(B70="Hébergement","Travel Subsistence",IF(B70&lt;&gt;"","Transport",""))))))))</f>
        <v>Transport</v>
      </c>
      <c r="D70" s="44" t="s">
        <v>8</v>
      </c>
      <c r="E70" s="49">
        <v>2800</v>
      </c>
      <c r="F70" s="51">
        <f t="shared" si="5"/>
        <v>4.2685724826474907</v>
      </c>
      <c r="G70" s="50">
        <f t="shared" si="6"/>
        <v>4.8618403871691864</v>
      </c>
      <c r="H70" s="52">
        <v>575.91359999999997</v>
      </c>
      <c r="I70" s="53" t="s">
        <v>12</v>
      </c>
      <c r="J70" s="55" t="s">
        <v>472</v>
      </c>
      <c r="K70" s="54" t="s">
        <v>327</v>
      </c>
      <c r="L70" s="45" t="s">
        <v>13</v>
      </c>
      <c r="M70" s="45" t="s">
        <v>473</v>
      </c>
    </row>
    <row r="71" spans="1:13" x14ac:dyDescent="0.2">
      <c r="A71" s="41">
        <v>42026</v>
      </c>
      <c r="B71" s="42" t="s">
        <v>332</v>
      </c>
      <c r="C71" s="43" t="s">
        <v>249</v>
      </c>
      <c r="D71" s="44" t="s">
        <v>8</v>
      </c>
      <c r="E71" s="49">
        <v>3000</v>
      </c>
      <c r="F71" s="51">
        <f t="shared" si="5"/>
        <v>4.5734705171223116</v>
      </c>
      <c r="G71" s="50">
        <f t="shared" si="6"/>
        <v>5.2091147005384144</v>
      </c>
      <c r="H71" s="52">
        <v>575.91359999999997</v>
      </c>
      <c r="I71" s="53" t="s">
        <v>12</v>
      </c>
      <c r="J71" s="55" t="s">
        <v>472</v>
      </c>
      <c r="K71" s="54" t="s">
        <v>327</v>
      </c>
      <c r="L71" s="45" t="s">
        <v>13</v>
      </c>
      <c r="M71" s="45" t="s">
        <v>473</v>
      </c>
    </row>
    <row r="72" spans="1:13" x14ac:dyDescent="0.2">
      <c r="A72" s="41">
        <v>42026</v>
      </c>
      <c r="B72" s="42" t="s">
        <v>331</v>
      </c>
      <c r="C72" s="43" t="s">
        <v>249</v>
      </c>
      <c r="D72" s="44" t="s">
        <v>8</v>
      </c>
      <c r="E72" s="49">
        <v>5000</v>
      </c>
      <c r="F72" s="51">
        <f t="shared" si="5"/>
        <v>7.6224508618705187</v>
      </c>
      <c r="G72" s="50">
        <f t="shared" si="6"/>
        <v>8.6818578342306907</v>
      </c>
      <c r="H72" s="52">
        <v>575.91359999999997</v>
      </c>
      <c r="I72" s="53" t="s">
        <v>12</v>
      </c>
      <c r="J72" s="55" t="s">
        <v>472</v>
      </c>
      <c r="K72" s="54" t="s">
        <v>327</v>
      </c>
      <c r="L72" s="45" t="s">
        <v>13</v>
      </c>
      <c r="M72" s="45" t="s">
        <v>473</v>
      </c>
    </row>
    <row r="73" spans="1:13" x14ac:dyDescent="0.2">
      <c r="A73" s="41">
        <v>42026</v>
      </c>
      <c r="B73" s="42" t="s">
        <v>330</v>
      </c>
      <c r="C73" s="43" t="s">
        <v>215</v>
      </c>
      <c r="D73" s="44" t="s">
        <v>8</v>
      </c>
      <c r="E73" s="49">
        <v>3350</v>
      </c>
      <c r="F73" s="51">
        <f t="shared" si="5"/>
        <v>5.1070420774532481</v>
      </c>
      <c r="G73" s="50">
        <f t="shared" si="6"/>
        <v>5.8168447489345629</v>
      </c>
      <c r="H73" s="52">
        <v>575.91359999999997</v>
      </c>
      <c r="I73" s="53" t="s">
        <v>12</v>
      </c>
      <c r="J73" s="55" t="s">
        <v>472</v>
      </c>
      <c r="K73" s="54" t="s">
        <v>329</v>
      </c>
      <c r="L73" s="45" t="s">
        <v>13</v>
      </c>
      <c r="M73" s="45" t="s">
        <v>473</v>
      </c>
    </row>
    <row r="74" spans="1:13" x14ac:dyDescent="0.2">
      <c r="A74" s="41">
        <v>42026</v>
      </c>
      <c r="B74" s="42" t="s">
        <v>142</v>
      </c>
      <c r="C74" s="43" t="str">
        <f>IF(B74="Crédit téléphone", "Telephone",IF(B74="Frais visa", "Travel Expenses",IF(B74="Transport local","Transport",IF(B74="Boissons","Trust Building",IF(B74="Nourriture","Travel Subsistence",IF(B74="Bonus opération","Bonus",IF(B74="Hébergement","Travel Subsistence",IF(B74&lt;&gt;"","Transport",""))))))))</f>
        <v>Transport</v>
      </c>
      <c r="D74" s="44" t="s">
        <v>8</v>
      </c>
      <c r="E74" s="49">
        <v>600</v>
      </c>
      <c r="F74" s="51">
        <f t="shared" si="5"/>
        <v>0.91469410342446233</v>
      </c>
      <c r="G74" s="50">
        <f t="shared" si="6"/>
        <v>1.0418229401076828</v>
      </c>
      <c r="H74" s="52">
        <v>575.91359999999997</v>
      </c>
      <c r="I74" s="53" t="s">
        <v>39</v>
      </c>
      <c r="J74" s="55" t="s">
        <v>472</v>
      </c>
      <c r="K74" s="54" t="s">
        <v>303</v>
      </c>
      <c r="L74" s="45" t="s">
        <v>13</v>
      </c>
      <c r="M74" s="45" t="s">
        <v>473</v>
      </c>
    </row>
    <row r="75" spans="1:13" x14ac:dyDescent="0.2">
      <c r="A75" s="41">
        <v>42026</v>
      </c>
      <c r="B75" s="42" t="s">
        <v>143</v>
      </c>
      <c r="C75" s="43" t="str">
        <f>IF(B75="Crédit téléphone", "Telephone",IF(B75="Frais visa", "Travel Expenses",IF(B75="Transport local","Transport",IF(B75="Boissons","Trust Building",IF(B75="Nourriture","Travel Subsistence",IF(B75="Bonus opération","Bonus",IF(B75="Hébergement","Travel Subsistence",IF(B75&lt;&gt;"","Transport",""))))))))</f>
        <v>Transport</v>
      </c>
      <c r="D75" s="44" t="s">
        <v>8</v>
      </c>
      <c r="E75" s="49">
        <v>600</v>
      </c>
      <c r="F75" s="51">
        <f t="shared" si="5"/>
        <v>0.91469410342446233</v>
      </c>
      <c r="G75" s="50">
        <f t="shared" si="6"/>
        <v>1.0418229401076828</v>
      </c>
      <c r="H75" s="52">
        <v>575.91359999999997</v>
      </c>
      <c r="I75" s="53" t="s">
        <v>39</v>
      </c>
      <c r="J75" s="55" t="s">
        <v>472</v>
      </c>
      <c r="K75" s="54" t="s">
        <v>303</v>
      </c>
      <c r="L75" s="45" t="s">
        <v>13</v>
      </c>
      <c r="M75" s="45" t="s">
        <v>473</v>
      </c>
    </row>
    <row r="76" spans="1:13" x14ac:dyDescent="0.2">
      <c r="A76" s="41">
        <v>42026</v>
      </c>
      <c r="B76" s="42" t="s">
        <v>346</v>
      </c>
      <c r="C76" s="43" t="str">
        <f>IF(B76="Crédit téléphone", "Telephone",IF(B76="Frais visa", "Travel Expenses",IF(B76="Transport local","Transport",IF(B76="Boissons","Trust Building",IF(B76="Nourriture","Travel Subsistence",IF(B76="Bonus opération","Bonus",IF(B76="Hébergement","Travel Subsistence",IF(B76&lt;&gt;"","Transport",""))))))))</f>
        <v>Transport</v>
      </c>
      <c r="D76" s="44" t="s">
        <v>8</v>
      </c>
      <c r="E76" s="49">
        <v>1200</v>
      </c>
      <c r="F76" s="51">
        <f t="shared" si="5"/>
        <v>1.8293882068489247</v>
      </c>
      <c r="G76" s="50">
        <f t="shared" si="6"/>
        <v>2.0836458802153657</v>
      </c>
      <c r="H76" s="52">
        <v>575.91359999999997</v>
      </c>
      <c r="I76" s="53" t="s">
        <v>39</v>
      </c>
      <c r="J76" s="55" t="s">
        <v>472</v>
      </c>
      <c r="K76" s="54" t="s">
        <v>347</v>
      </c>
      <c r="L76" s="45" t="s">
        <v>13</v>
      </c>
      <c r="M76" s="45" t="s">
        <v>473</v>
      </c>
    </row>
    <row r="77" spans="1:13" x14ac:dyDescent="0.2">
      <c r="A77" s="41">
        <v>42026</v>
      </c>
      <c r="B77" s="42" t="s">
        <v>241</v>
      </c>
      <c r="C77" s="43" t="str">
        <f>IF(B77="Crédit téléphone", "Telephone",IF(B77="Frais visa", "Travel Expenses",IF(B77="Transport local","Transport",IF(B77="Boissons","Trust Building",IF(B77="Nourriture","Travel Subsistence",IF(B77="Bonus opération","Bonus",IF(B77="Hébergement","Travel Subsistence",IF(B77&lt;&gt;"","Transport",""))))))))</f>
        <v>Trust Building</v>
      </c>
      <c r="D77" s="44" t="s">
        <v>8</v>
      </c>
      <c r="E77" s="49">
        <v>1500</v>
      </c>
      <c r="F77" s="51">
        <f t="shared" si="5"/>
        <v>2.2867352585611558</v>
      </c>
      <c r="G77" s="50">
        <f t="shared" si="6"/>
        <v>2.6045573502692072</v>
      </c>
      <c r="H77" s="52">
        <v>575.91359999999997</v>
      </c>
      <c r="I77" s="53" t="s">
        <v>39</v>
      </c>
      <c r="J77" s="55" t="s">
        <v>472</v>
      </c>
      <c r="K77" s="54" t="s">
        <v>347</v>
      </c>
      <c r="L77" s="45" t="s">
        <v>13</v>
      </c>
      <c r="M77" s="45" t="s">
        <v>473</v>
      </c>
    </row>
    <row r="78" spans="1:13" x14ac:dyDescent="0.2">
      <c r="A78" s="41">
        <v>42026</v>
      </c>
      <c r="B78" s="42" t="s">
        <v>348</v>
      </c>
      <c r="C78" s="43" t="str">
        <f>IF(B78="Crédit téléphone", "Telephone",IF(B78="Frais visa", "Travel Expenses",IF(B78="Transport local","Transport",IF(B78="Boissons","Trust Building",IF(B78="Nourriture","Travel Subsistence",IF(B78="Bonus opération","Bonus",IF(B78="Hébergement","Travel Subsistence",IF(B78&lt;&gt;"","Transport",""))))))))</f>
        <v>Transport</v>
      </c>
      <c r="D78" s="44" t="s">
        <v>8</v>
      </c>
      <c r="E78" s="49">
        <v>1200</v>
      </c>
      <c r="F78" s="51">
        <f t="shared" si="5"/>
        <v>1.8293882068489247</v>
      </c>
      <c r="G78" s="50">
        <f t="shared" si="6"/>
        <v>2.0836458802153657</v>
      </c>
      <c r="H78" s="52">
        <v>575.91359999999997</v>
      </c>
      <c r="I78" s="53" t="s">
        <v>39</v>
      </c>
      <c r="J78" s="55" t="s">
        <v>472</v>
      </c>
      <c r="K78" s="54" t="s">
        <v>347</v>
      </c>
      <c r="L78" s="45" t="s">
        <v>13</v>
      </c>
      <c r="M78" s="45" t="s">
        <v>473</v>
      </c>
    </row>
    <row r="79" spans="1:13" x14ac:dyDescent="0.2">
      <c r="A79" s="41">
        <v>42027</v>
      </c>
      <c r="B79" s="42" t="s">
        <v>349</v>
      </c>
      <c r="C79" s="43" t="s">
        <v>122</v>
      </c>
      <c r="D79" s="44" t="s">
        <v>9</v>
      </c>
      <c r="E79" s="49">
        <v>5000</v>
      </c>
      <c r="F79" s="51">
        <f t="shared" si="5"/>
        <v>7.6224508618705187</v>
      </c>
      <c r="G79" s="50">
        <f t="shared" si="6"/>
        <v>8.6818578342306907</v>
      </c>
      <c r="H79" s="52">
        <v>575.91359999999997</v>
      </c>
      <c r="I79" s="53" t="s">
        <v>35</v>
      </c>
      <c r="J79" s="55" t="s">
        <v>472</v>
      </c>
      <c r="K79" s="54" t="s">
        <v>350</v>
      </c>
      <c r="L79" s="45" t="s">
        <v>13</v>
      </c>
      <c r="M79" s="45" t="s">
        <v>473</v>
      </c>
    </row>
    <row r="80" spans="1:13" x14ac:dyDescent="0.2">
      <c r="A80" s="41">
        <v>42027</v>
      </c>
      <c r="B80" s="42" t="s">
        <v>351</v>
      </c>
      <c r="C80" s="43" t="str">
        <f>IF(B80="Visite de prisonnier", "Jail visit",IF(B80="Frais d'appel (Cour)", "Court fees",IF(B80="Honoraires d'avocat", "Lawyer fees",IF(B80="Nourriture pour détenu", "Jail visit",IF(B80="Crédit téléphone", "Telephone",IF(B80="Frais visa", "Travel Expenses",IF(B80="Transport local","Transport",IF(B80="Boissons","Trust Building",IF(B80="Nourriture","Travel Subsistence",IF(B80="Bonus opération","Bonus",IF(B80="Hébergement","Travel Subsistence",IF(B80&lt;&gt;"","Transport",""))))))))))))</f>
        <v>Transport</v>
      </c>
      <c r="D80" s="44" t="s">
        <v>11</v>
      </c>
      <c r="E80" s="49">
        <v>400</v>
      </c>
      <c r="F80" s="51">
        <f t="shared" si="5"/>
        <v>0.60979606894964156</v>
      </c>
      <c r="G80" s="50">
        <f t="shared" si="6"/>
        <v>0.6945486267384553</v>
      </c>
      <c r="H80" s="52">
        <v>575.91359999999997</v>
      </c>
      <c r="I80" s="53" t="s">
        <v>38</v>
      </c>
      <c r="J80" s="55" t="s">
        <v>472</v>
      </c>
      <c r="K80" s="54" t="s">
        <v>352</v>
      </c>
      <c r="L80" s="45" t="s">
        <v>13</v>
      </c>
      <c r="M80" s="45" t="s">
        <v>473</v>
      </c>
    </row>
    <row r="81" spans="1:13" x14ac:dyDescent="0.2">
      <c r="A81" s="41">
        <v>42027</v>
      </c>
      <c r="B81" s="42" t="s">
        <v>353</v>
      </c>
      <c r="C81" s="43" t="str">
        <f>IF(B81="Visite de prisonnier", "Jail visit",IF(B81="Frais d'appel (Cour)", "Court fees",IF(B81="Honoraires d'avocat", "Lawyer fees",IF(B81="Nourriture pour détenu", "Jail visit",IF(B81="Crédit téléphone", "Telephone",IF(B81="Frais visa", "Travel Expenses",IF(B81="Transport local","Transport",IF(B81="Boissons","Trust Building",IF(B81="Nourriture","Travel Subsistence",IF(B81="Bonus opération","Bonus",IF(B81="Hébergement","Travel Subsistence",IF(B81&lt;&gt;"","Transport",""))))))))))))</f>
        <v>Transport</v>
      </c>
      <c r="D81" s="44" t="s">
        <v>11</v>
      </c>
      <c r="E81" s="49">
        <v>400</v>
      </c>
      <c r="F81" s="51">
        <f t="shared" si="5"/>
        <v>0.60979606894964156</v>
      </c>
      <c r="G81" s="50">
        <f t="shared" si="6"/>
        <v>0.6945486267384553</v>
      </c>
      <c r="H81" s="52">
        <v>575.91359999999997</v>
      </c>
      <c r="I81" s="53" t="s">
        <v>38</v>
      </c>
      <c r="J81" s="55" t="s">
        <v>472</v>
      </c>
      <c r="K81" s="54" t="s">
        <v>352</v>
      </c>
      <c r="L81" s="45" t="s">
        <v>13</v>
      </c>
      <c r="M81" s="45" t="s">
        <v>473</v>
      </c>
    </row>
    <row r="82" spans="1:13" x14ac:dyDescent="0.2">
      <c r="A82" s="41">
        <v>42027</v>
      </c>
      <c r="B82" s="42" t="s">
        <v>239</v>
      </c>
      <c r="C82" s="43" t="str">
        <f>IF(B82="Crédit téléphone", "Telephone",IF(B82="Frais visa", "Travel Expenses",IF(B82="Transport local","Transport",IF(B82="Boissons","Trust Building",IF(B82="Nourriture","Travel Subsistence",IF(B82="Bonus opération","Bonus",IF(B82="Hébergement","Travel Subsistence",IF(B82&lt;&gt;"","Transport",""))))))))</f>
        <v>Transport</v>
      </c>
      <c r="D82" s="44" t="s">
        <v>8</v>
      </c>
      <c r="E82" s="49">
        <v>1400</v>
      </c>
      <c r="F82" s="51">
        <f t="shared" si="5"/>
        <v>2.1342862413237453</v>
      </c>
      <c r="G82" s="50">
        <f t="shared" si="6"/>
        <v>2.4309201935845932</v>
      </c>
      <c r="H82" s="52">
        <v>575.91359999999997</v>
      </c>
      <c r="I82" s="53" t="s">
        <v>12</v>
      </c>
      <c r="J82" s="55" t="s">
        <v>472</v>
      </c>
      <c r="K82" s="54" t="s">
        <v>329</v>
      </c>
      <c r="L82" s="45" t="s">
        <v>13</v>
      </c>
      <c r="M82" s="45" t="s">
        <v>473</v>
      </c>
    </row>
    <row r="83" spans="1:13" x14ac:dyDescent="0.2">
      <c r="A83" s="41">
        <v>42027</v>
      </c>
      <c r="B83" s="42" t="s">
        <v>354</v>
      </c>
      <c r="C83" s="43" t="str">
        <f>IF(B83="Crédit téléphone", "Telephone",IF(B83="Frais visa", "Travel Expenses",IF(B83="Transport local","Transport",IF(B83="Boissons","Trust Building",IF(B83="Nourriture","Travel Subsistence",IF(B83="Bonus opération","Bonus",IF(B83="Hébergement","Travel Subsistence",IF(B83&lt;&gt;"","Transport",""))))))))</f>
        <v>Transport</v>
      </c>
      <c r="D83" s="44" t="s">
        <v>8</v>
      </c>
      <c r="E83" s="49">
        <v>3000</v>
      </c>
      <c r="F83" s="51">
        <f t="shared" si="5"/>
        <v>4.5734705171223116</v>
      </c>
      <c r="G83" s="50">
        <f t="shared" si="6"/>
        <v>5.2091147005384144</v>
      </c>
      <c r="H83" s="52">
        <v>575.91359999999997</v>
      </c>
      <c r="I83" s="53" t="s">
        <v>12</v>
      </c>
      <c r="J83" s="55" t="s">
        <v>472</v>
      </c>
      <c r="K83" s="54" t="s">
        <v>327</v>
      </c>
      <c r="L83" s="45" t="s">
        <v>13</v>
      </c>
      <c r="M83" s="45" t="s">
        <v>473</v>
      </c>
    </row>
    <row r="84" spans="1:13" x14ac:dyDescent="0.2">
      <c r="A84" s="41">
        <v>42027</v>
      </c>
      <c r="B84" s="42" t="s">
        <v>355</v>
      </c>
      <c r="C84" s="43" t="str">
        <f>IF(B84="Crédit téléphone", "Telephone",IF(B84="Frais visa", "Travel Expenses",IF(B84="Transport local","Transport",IF(B84="Boissons","Trust Building",IF(B84="Nourriture","Travel Subsistence",IF(B84="Bonus opération","Bonus",IF(B84="Hébergement","Travel Subsistence",IF(B84&lt;&gt;"","Transport",""))))))))</f>
        <v>Transport</v>
      </c>
      <c r="D84" s="44" t="s">
        <v>8</v>
      </c>
      <c r="E84" s="49">
        <v>3000</v>
      </c>
      <c r="F84" s="51">
        <f t="shared" si="5"/>
        <v>4.5734705171223116</v>
      </c>
      <c r="G84" s="50">
        <f t="shared" si="6"/>
        <v>5.2091147005384144</v>
      </c>
      <c r="H84" s="52">
        <v>575.91359999999997</v>
      </c>
      <c r="I84" s="53" t="s">
        <v>12</v>
      </c>
      <c r="J84" s="55" t="s">
        <v>472</v>
      </c>
      <c r="K84" s="54" t="s">
        <v>327</v>
      </c>
      <c r="L84" s="45" t="s">
        <v>13</v>
      </c>
      <c r="M84" s="45" t="s">
        <v>473</v>
      </c>
    </row>
    <row r="85" spans="1:13" x14ac:dyDescent="0.2">
      <c r="A85" s="41">
        <v>42027</v>
      </c>
      <c r="B85" s="42" t="s">
        <v>331</v>
      </c>
      <c r="C85" s="43" t="s">
        <v>249</v>
      </c>
      <c r="D85" s="44" t="s">
        <v>8</v>
      </c>
      <c r="E85" s="49">
        <v>5000</v>
      </c>
      <c r="F85" s="51">
        <f t="shared" si="5"/>
        <v>7.6224508618705187</v>
      </c>
      <c r="G85" s="50">
        <f t="shared" si="6"/>
        <v>8.6818578342306907</v>
      </c>
      <c r="H85" s="52">
        <v>575.91359999999997</v>
      </c>
      <c r="I85" s="53" t="s">
        <v>12</v>
      </c>
      <c r="J85" s="55" t="s">
        <v>472</v>
      </c>
      <c r="K85" s="54" t="s">
        <v>327</v>
      </c>
      <c r="L85" s="45" t="s">
        <v>13</v>
      </c>
      <c r="M85" s="45" t="s">
        <v>473</v>
      </c>
    </row>
    <row r="86" spans="1:13" x14ac:dyDescent="0.2">
      <c r="A86" s="41">
        <v>42027</v>
      </c>
      <c r="B86" s="42" t="s">
        <v>330</v>
      </c>
      <c r="C86" s="43" t="s">
        <v>215</v>
      </c>
      <c r="D86" s="44" t="s">
        <v>8</v>
      </c>
      <c r="E86" s="49">
        <v>2600</v>
      </c>
      <c r="F86" s="51">
        <f t="shared" si="5"/>
        <v>3.9636744481726698</v>
      </c>
      <c r="G86" s="50">
        <f t="shared" si="6"/>
        <v>4.5145660737999593</v>
      </c>
      <c r="H86" s="52">
        <v>575.91359999999997</v>
      </c>
      <c r="I86" s="53" t="s">
        <v>12</v>
      </c>
      <c r="J86" s="55" t="s">
        <v>472</v>
      </c>
      <c r="K86" s="54" t="s">
        <v>327</v>
      </c>
      <c r="L86" s="45" t="s">
        <v>13</v>
      </c>
      <c r="M86" s="45" t="s">
        <v>473</v>
      </c>
    </row>
    <row r="87" spans="1:13" x14ac:dyDescent="0.2">
      <c r="A87" s="41">
        <v>42027</v>
      </c>
      <c r="B87" s="42" t="s">
        <v>332</v>
      </c>
      <c r="C87" s="43" t="s">
        <v>249</v>
      </c>
      <c r="D87" s="44" t="s">
        <v>8</v>
      </c>
      <c r="E87" s="49">
        <v>3000</v>
      </c>
      <c r="F87" s="51">
        <f t="shared" si="5"/>
        <v>4.5734705171223116</v>
      </c>
      <c r="G87" s="50">
        <f t="shared" si="6"/>
        <v>5.2091147005384144</v>
      </c>
      <c r="H87" s="52">
        <v>575.91359999999997</v>
      </c>
      <c r="I87" s="53" t="s">
        <v>12</v>
      </c>
      <c r="J87" s="55" t="s">
        <v>472</v>
      </c>
      <c r="K87" s="54" t="s">
        <v>327</v>
      </c>
      <c r="L87" s="45" t="s">
        <v>13</v>
      </c>
      <c r="M87" s="45" t="s">
        <v>473</v>
      </c>
    </row>
    <row r="88" spans="1:13" x14ac:dyDescent="0.2">
      <c r="A88" s="41">
        <v>42027</v>
      </c>
      <c r="B88" s="42" t="s">
        <v>142</v>
      </c>
      <c r="C88" s="43" t="str">
        <f>IF(B88="Crédit téléphone", "Telephone",IF(B88="Frais visa", "Travel Expenses",IF(B88="Transport local","Transport",IF(B88="Boissons","Trust Building",IF(B88="Nourriture","Travel Subsistence",IF(B88="Bonus opération","Bonus",IF(B88="Hébergement","Travel Subsistence",IF(B88&lt;&gt;"","Transport",""))))))))</f>
        <v>Transport</v>
      </c>
      <c r="D88" s="44" t="s">
        <v>8</v>
      </c>
      <c r="E88" s="49">
        <v>600</v>
      </c>
      <c r="F88" s="51">
        <f t="shared" si="5"/>
        <v>0.91469410342446233</v>
      </c>
      <c r="G88" s="50">
        <f t="shared" si="6"/>
        <v>1.0418229401076828</v>
      </c>
      <c r="H88" s="52">
        <v>575.91359999999997</v>
      </c>
      <c r="I88" s="53" t="s">
        <v>39</v>
      </c>
      <c r="J88" s="55" t="s">
        <v>472</v>
      </c>
      <c r="K88" s="54" t="s">
        <v>356</v>
      </c>
      <c r="L88" s="45" t="s">
        <v>13</v>
      </c>
      <c r="M88" s="45" t="s">
        <v>473</v>
      </c>
    </row>
    <row r="89" spans="1:13" x14ac:dyDescent="0.2">
      <c r="A89" s="41">
        <v>42027</v>
      </c>
      <c r="B89" s="42" t="s">
        <v>143</v>
      </c>
      <c r="C89" s="43" t="str">
        <f>IF(B89="Crédit téléphone", "Telephone",IF(B89="Frais visa", "Travel Expenses",IF(B89="Transport local","Transport",IF(B89="Boissons","Trust Building",IF(B89="Nourriture","Travel Subsistence",IF(B89="Bonus opération","Bonus",IF(B89="Hébergement","Travel Subsistence",IF(B89&lt;&gt;"","Transport",""))))))))</f>
        <v>Transport</v>
      </c>
      <c r="D89" s="44" t="s">
        <v>8</v>
      </c>
      <c r="E89" s="49">
        <v>600</v>
      </c>
      <c r="F89" s="51">
        <f t="shared" si="5"/>
        <v>0.91469410342446233</v>
      </c>
      <c r="G89" s="50">
        <f t="shared" si="6"/>
        <v>1.0418229401076828</v>
      </c>
      <c r="H89" s="52">
        <v>575.91359999999997</v>
      </c>
      <c r="I89" s="53" t="s">
        <v>39</v>
      </c>
      <c r="J89" s="55" t="s">
        <v>472</v>
      </c>
      <c r="K89" s="54" t="s">
        <v>356</v>
      </c>
      <c r="L89" s="45" t="s">
        <v>13</v>
      </c>
      <c r="M89" s="45" t="s">
        <v>473</v>
      </c>
    </row>
    <row r="90" spans="1:13" x14ac:dyDescent="0.2">
      <c r="A90" s="41">
        <v>42028</v>
      </c>
      <c r="B90" s="42" t="s">
        <v>357</v>
      </c>
      <c r="C90" s="43" t="s">
        <v>94</v>
      </c>
      <c r="D90" s="44" t="s">
        <v>9</v>
      </c>
      <c r="E90" s="49">
        <v>4900</v>
      </c>
      <c r="F90" s="51">
        <f t="shared" si="5"/>
        <v>7.4700018446331082</v>
      </c>
      <c r="G90" s="50">
        <f t="shared" si="6"/>
        <v>8.5082206775460776</v>
      </c>
      <c r="H90" s="52">
        <v>575.91359999999997</v>
      </c>
      <c r="I90" s="53" t="s">
        <v>35</v>
      </c>
      <c r="J90" s="55" t="s">
        <v>472</v>
      </c>
      <c r="K90" s="54" t="s">
        <v>358</v>
      </c>
      <c r="L90" s="45" t="s">
        <v>13</v>
      </c>
      <c r="M90" s="45" t="s">
        <v>473</v>
      </c>
    </row>
    <row r="91" spans="1:13" x14ac:dyDescent="0.2">
      <c r="A91" s="41">
        <v>42028</v>
      </c>
      <c r="B91" s="42" t="s">
        <v>359</v>
      </c>
      <c r="C91" s="43" t="s">
        <v>135</v>
      </c>
      <c r="D91" s="44" t="s">
        <v>10</v>
      </c>
      <c r="E91" s="49">
        <v>205055</v>
      </c>
      <c r="F91" s="51">
        <f t="shared" si="5"/>
        <v>312.60433229617183</v>
      </c>
      <c r="G91" s="50">
        <f t="shared" si="6"/>
        <v>356.05167163963483</v>
      </c>
      <c r="H91" s="52">
        <v>575.91359999999997</v>
      </c>
      <c r="I91" s="53" t="s">
        <v>217</v>
      </c>
      <c r="J91" s="55" t="s">
        <v>472</v>
      </c>
      <c r="K91" s="54" t="s">
        <v>360</v>
      </c>
      <c r="L91" s="45" t="s">
        <v>13</v>
      </c>
      <c r="M91" s="45" t="s">
        <v>473</v>
      </c>
    </row>
    <row r="92" spans="1:13" x14ac:dyDescent="0.2">
      <c r="A92" s="41">
        <v>42028</v>
      </c>
      <c r="B92" s="42" t="s">
        <v>361</v>
      </c>
      <c r="C92" s="43" t="s">
        <v>135</v>
      </c>
      <c r="D92" s="44" t="s">
        <v>10</v>
      </c>
      <c r="E92" s="49">
        <v>197625</v>
      </c>
      <c r="F92" s="51">
        <f t="shared" si="5"/>
        <v>301.27737031543228</v>
      </c>
      <c r="G92" s="50">
        <f t="shared" si="6"/>
        <v>343.15043089796802</v>
      </c>
      <c r="H92" s="52">
        <v>575.91359999999997</v>
      </c>
      <c r="I92" s="53" t="s">
        <v>217</v>
      </c>
      <c r="J92" s="55" t="s">
        <v>472</v>
      </c>
      <c r="K92" s="54" t="s">
        <v>360</v>
      </c>
      <c r="L92" s="45" t="s">
        <v>13</v>
      </c>
      <c r="M92" s="45" t="s">
        <v>473</v>
      </c>
    </row>
    <row r="93" spans="1:13" x14ac:dyDescent="0.2">
      <c r="A93" s="41">
        <v>42028</v>
      </c>
      <c r="B93" s="42" t="s">
        <v>362</v>
      </c>
      <c r="C93" s="43" t="s">
        <v>135</v>
      </c>
      <c r="D93" s="44" t="s">
        <v>14</v>
      </c>
      <c r="E93" s="49">
        <v>151795</v>
      </c>
      <c r="F93" s="51">
        <f t="shared" si="5"/>
        <v>231.40998571552709</v>
      </c>
      <c r="G93" s="50">
        <f t="shared" si="6"/>
        <v>263.57252198940955</v>
      </c>
      <c r="H93" s="52">
        <v>575.91359999999997</v>
      </c>
      <c r="I93" s="53" t="s">
        <v>217</v>
      </c>
      <c r="J93" s="55" t="s">
        <v>472</v>
      </c>
      <c r="K93" s="54" t="s">
        <v>360</v>
      </c>
      <c r="L93" s="45" t="s">
        <v>13</v>
      </c>
      <c r="M93" s="45" t="s">
        <v>473</v>
      </c>
    </row>
    <row r="94" spans="1:13" x14ac:dyDescent="0.2">
      <c r="A94" s="41">
        <v>42028</v>
      </c>
      <c r="B94" s="42" t="s">
        <v>363</v>
      </c>
      <c r="C94" s="43" t="s">
        <v>135</v>
      </c>
      <c r="D94" s="44" t="s">
        <v>11</v>
      </c>
      <c r="E94" s="49">
        <v>150955</v>
      </c>
      <c r="F94" s="51">
        <f t="shared" si="5"/>
        <v>230.12941397073283</v>
      </c>
      <c r="G94" s="50">
        <f t="shared" si="6"/>
        <v>262.11396987325878</v>
      </c>
      <c r="H94" s="52">
        <v>575.91359999999997</v>
      </c>
      <c r="I94" s="53" t="s">
        <v>217</v>
      </c>
      <c r="J94" s="55" t="s">
        <v>472</v>
      </c>
      <c r="K94" s="54" t="s">
        <v>360</v>
      </c>
      <c r="L94" s="45" t="s">
        <v>13</v>
      </c>
      <c r="M94" s="45" t="s">
        <v>473</v>
      </c>
    </row>
    <row r="95" spans="1:13" x14ac:dyDescent="0.2">
      <c r="A95" s="41">
        <v>42028</v>
      </c>
      <c r="B95" s="42" t="s">
        <v>364</v>
      </c>
      <c r="C95" s="43" t="s">
        <v>135</v>
      </c>
      <c r="D95" s="44" t="s">
        <v>9</v>
      </c>
      <c r="E95" s="49">
        <v>108685</v>
      </c>
      <c r="F95" s="51">
        <f t="shared" si="5"/>
        <v>165.68921438447947</v>
      </c>
      <c r="G95" s="50">
        <f t="shared" si="6"/>
        <v>188.71754374267252</v>
      </c>
      <c r="H95" s="52">
        <v>575.91359999999997</v>
      </c>
      <c r="I95" s="53" t="s">
        <v>217</v>
      </c>
      <c r="J95" s="55" t="s">
        <v>472</v>
      </c>
      <c r="K95" s="54" t="s">
        <v>360</v>
      </c>
      <c r="L95" s="45" t="s">
        <v>13</v>
      </c>
      <c r="M95" s="45" t="s">
        <v>473</v>
      </c>
    </row>
    <row r="96" spans="1:13" x14ac:dyDescent="0.2">
      <c r="A96" s="41">
        <v>42028</v>
      </c>
      <c r="B96" s="42" t="s">
        <v>365</v>
      </c>
      <c r="C96" s="43" t="s">
        <v>135</v>
      </c>
      <c r="D96" s="44" t="s">
        <v>11</v>
      </c>
      <c r="E96" s="49">
        <v>151375</v>
      </c>
      <c r="F96" s="51">
        <f t="shared" si="5"/>
        <v>230.76969984312996</v>
      </c>
      <c r="G96" s="50">
        <f t="shared" si="6"/>
        <v>262.84324593133414</v>
      </c>
      <c r="H96" s="52">
        <v>575.91359999999997</v>
      </c>
      <c r="I96" s="53" t="s">
        <v>217</v>
      </c>
      <c r="J96" s="55" t="s">
        <v>472</v>
      </c>
      <c r="K96" s="54" t="s">
        <v>360</v>
      </c>
      <c r="L96" s="45" t="s">
        <v>13</v>
      </c>
      <c r="M96" s="45" t="s">
        <v>473</v>
      </c>
    </row>
    <row r="97" spans="1:13" x14ac:dyDescent="0.2">
      <c r="A97" s="41">
        <v>42028</v>
      </c>
      <c r="B97" s="42" t="s">
        <v>366</v>
      </c>
      <c r="C97" s="43" t="s">
        <v>135</v>
      </c>
      <c r="D97" s="44" t="s">
        <v>8</v>
      </c>
      <c r="E97" s="49">
        <v>152215</v>
      </c>
      <c r="F97" s="51">
        <f t="shared" si="5"/>
        <v>232.05027158792421</v>
      </c>
      <c r="G97" s="50">
        <f t="shared" si="6"/>
        <v>264.30179804748491</v>
      </c>
      <c r="H97" s="52">
        <v>575.91359999999997</v>
      </c>
      <c r="I97" s="53" t="s">
        <v>217</v>
      </c>
      <c r="J97" s="55" t="s">
        <v>472</v>
      </c>
      <c r="K97" s="54" t="s">
        <v>360</v>
      </c>
      <c r="L97" s="45" t="s">
        <v>13</v>
      </c>
      <c r="M97" s="45" t="s">
        <v>473</v>
      </c>
    </row>
    <row r="98" spans="1:13" x14ac:dyDescent="0.2">
      <c r="A98" s="41">
        <v>42028</v>
      </c>
      <c r="B98" s="42" t="s">
        <v>367</v>
      </c>
      <c r="C98" s="43" t="s">
        <v>122</v>
      </c>
      <c r="D98" s="44" t="s">
        <v>9</v>
      </c>
      <c r="E98" s="49">
        <v>85000</v>
      </c>
      <c r="F98" s="51">
        <f t="shared" si="5"/>
        <v>129.58166465179883</v>
      </c>
      <c r="G98" s="50">
        <f t="shared" si="6"/>
        <v>147.59158318192175</v>
      </c>
      <c r="H98" s="52">
        <v>575.91359999999997</v>
      </c>
      <c r="I98" s="53" t="s">
        <v>217</v>
      </c>
      <c r="J98" s="55" t="s">
        <v>472</v>
      </c>
      <c r="K98" s="54" t="s">
        <v>360</v>
      </c>
      <c r="L98" s="45" t="s">
        <v>13</v>
      </c>
      <c r="M98" s="45" t="s">
        <v>473</v>
      </c>
    </row>
    <row r="99" spans="1:13" x14ac:dyDescent="0.2">
      <c r="A99" s="41">
        <v>42028</v>
      </c>
      <c r="B99" s="42" t="s">
        <v>239</v>
      </c>
      <c r="C99" s="43" t="str">
        <f>IF(B99="Crédit téléphone", "Telephone",IF(B99="Frais visa", "Travel Expenses",IF(B99="Transport local","Transport",IF(B99="Boissons","Trust Building",IF(B99="Nourriture","Travel Subsistence",IF(B99="Bonus opération","Bonus",IF(B99="Hébergement","Travel Subsistence",IF(B99&lt;&gt;"","Transport",""))))))))</f>
        <v>Transport</v>
      </c>
      <c r="D99" s="44" t="s">
        <v>8</v>
      </c>
      <c r="E99" s="49">
        <v>1700</v>
      </c>
      <c r="F99" s="51">
        <f t="shared" si="5"/>
        <v>2.5916332930359767</v>
      </c>
      <c r="G99" s="50">
        <f t="shared" si="6"/>
        <v>2.9518316636384347</v>
      </c>
      <c r="H99" s="52">
        <v>575.91359999999997</v>
      </c>
      <c r="I99" s="53" t="s">
        <v>12</v>
      </c>
      <c r="J99" s="55" t="s">
        <v>472</v>
      </c>
      <c r="K99" s="54" t="s">
        <v>327</v>
      </c>
      <c r="L99" s="45" t="s">
        <v>13</v>
      </c>
      <c r="M99" s="45" t="s">
        <v>473</v>
      </c>
    </row>
    <row r="100" spans="1:13" x14ac:dyDescent="0.2">
      <c r="A100" s="41">
        <v>42028</v>
      </c>
      <c r="B100" s="42" t="s">
        <v>331</v>
      </c>
      <c r="C100" s="43" t="s">
        <v>249</v>
      </c>
      <c r="D100" s="44" t="s">
        <v>8</v>
      </c>
      <c r="E100" s="49">
        <v>5000</v>
      </c>
      <c r="F100" s="51">
        <f t="shared" si="5"/>
        <v>7.6224508618705187</v>
      </c>
      <c r="G100" s="50">
        <f t="shared" si="6"/>
        <v>8.6818578342306907</v>
      </c>
      <c r="H100" s="52">
        <v>575.91359999999997</v>
      </c>
      <c r="I100" s="53" t="s">
        <v>12</v>
      </c>
      <c r="J100" s="55" t="s">
        <v>472</v>
      </c>
      <c r="K100" s="54" t="s">
        <v>327</v>
      </c>
      <c r="L100" s="45" t="s">
        <v>13</v>
      </c>
      <c r="M100" s="45" t="s">
        <v>473</v>
      </c>
    </row>
    <row r="101" spans="1:13" x14ac:dyDescent="0.2">
      <c r="A101" s="41">
        <v>42028</v>
      </c>
      <c r="B101" s="42" t="s">
        <v>332</v>
      </c>
      <c r="C101" s="43" t="s">
        <v>249</v>
      </c>
      <c r="D101" s="44" t="s">
        <v>8</v>
      </c>
      <c r="E101" s="49">
        <v>3000</v>
      </c>
      <c r="F101" s="51">
        <f t="shared" si="5"/>
        <v>4.5734705171223116</v>
      </c>
      <c r="G101" s="50">
        <f t="shared" si="6"/>
        <v>5.2091147005384144</v>
      </c>
      <c r="H101" s="52">
        <v>575.91359999999997</v>
      </c>
      <c r="I101" s="53" t="s">
        <v>12</v>
      </c>
      <c r="J101" s="55" t="s">
        <v>472</v>
      </c>
      <c r="K101" s="54" t="s">
        <v>327</v>
      </c>
      <c r="L101" s="45" t="s">
        <v>13</v>
      </c>
      <c r="M101" s="45" t="s">
        <v>473</v>
      </c>
    </row>
    <row r="102" spans="1:13" x14ac:dyDescent="0.2">
      <c r="A102" s="41">
        <v>42028</v>
      </c>
      <c r="B102" s="42" t="s">
        <v>330</v>
      </c>
      <c r="C102" s="43" t="s">
        <v>215</v>
      </c>
      <c r="D102" s="44" t="s">
        <v>8</v>
      </c>
      <c r="E102" s="49">
        <v>3600</v>
      </c>
      <c r="F102" s="51">
        <f t="shared" si="5"/>
        <v>5.4881646205467733</v>
      </c>
      <c r="G102" s="50">
        <f t="shared" si="6"/>
        <v>6.2509376406460975</v>
      </c>
      <c r="H102" s="52">
        <v>575.91359999999997</v>
      </c>
      <c r="I102" s="53" t="s">
        <v>12</v>
      </c>
      <c r="J102" s="55" t="s">
        <v>472</v>
      </c>
      <c r="K102" s="54" t="s">
        <v>329</v>
      </c>
      <c r="L102" s="45" t="s">
        <v>13</v>
      </c>
      <c r="M102" s="45" t="s">
        <v>473</v>
      </c>
    </row>
    <row r="103" spans="1:13" x14ac:dyDescent="0.2">
      <c r="A103" s="41">
        <v>42028</v>
      </c>
      <c r="B103" s="42" t="s">
        <v>142</v>
      </c>
      <c r="C103" s="43" t="str">
        <f t="shared" ref="C103:C111" si="7">IF(B103="Crédit téléphone", "Telephone",IF(B103="Frais visa", "Travel Expenses",IF(B103="Transport local","Transport",IF(B103="Boissons","Trust Building",IF(B103="Nourriture","Travel Subsistence",IF(B103="Bonus opération","Bonus",IF(B103="Hébergement","Travel Subsistence",IF(B103&lt;&gt;"","Transport",""))))))))</f>
        <v>Transport</v>
      </c>
      <c r="D103" s="44" t="s">
        <v>8</v>
      </c>
      <c r="E103" s="49">
        <v>600</v>
      </c>
      <c r="F103" s="51">
        <f t="shared" si="5"/>
        <v>0.91469410342446233</v>
      </c>
      <c r="G103" s="50">
        <f t="shared" si="6"/>
        <v>1.0418229401076828</v>
      </c>
      <c r="H103" s="52">
        <v>575.91359999999997</v>
      </c>
      <c r="I103" s="53" t="s">
        <v>39</v>
      </c>
      <c r="J103" s="55" t="s">
        <v>472</v>
      </c>
      <c r="K103" s="54" t="s">
        <v>356</v>
      </c>
      <c r="L103" s="45" t="s">
        <v>13</v>
      </c>
      <c r="M103" s="45" t="s">
        <v>473</v>
      </c>
    </row>
    <row r="104" spans="1:13" x14ac:dyDescent="0.2">
      <c r="A104" s="41">
        <v>42028</v>
      </c>
      <c r="B104" s="42" t="s">
        <v>143</v>
      </c>
      <c r="C104" s="43" t="str">
        <f t="shared" si="7"/>
        <v>Transport</v>
      </c>
      <c r="D104" s="44" t="s">
        <v>8</v>
      </c>
      <c r="E104" s="49">
        <v>600</v>
      </c>
      <c r="F104" s="51">
        <f t="shared" si="5"/>
        <v>0.91469410342446233</v>
      </c>
      <c r="G104" s="50">
        <f t="shared" si="6"/>
        <v>1.0418229401076828</v>
      </c>
      <c r="H104" s="52">
        <v>575.91359999999997</v>
      </c>
      <c r="I104" s="53" t="s">
        <v>39</v>
      </c>
      <c r="J104" s="55" t="s">
        <v>472</v>
      </c>
      <c r="K104" s="54" t="s">
        <v>356</v>
      </c>
      <c r="L104" s="45" t="s">
        <v>13</v>
      </c>
      <c r="M104" s="45" t="s">
        <v>473</v>
      </c>
    </row>
    <row r="105" spans="1:13" x14ac:dyDescent="0.2">
      <c r="A105" s="41">
        <v>42028</v>
      </c>
      <c r="B105" s="42" t="s">
        <v>368</v>
      </c>
      <c r="C105" s="43" t="str">
        <f t="shared" si="7"/>
        <v>Transport</v>
      </c>
      <c r="D105" s="44" t="s">
        <v>8</v>
      </c>
      <c r="E105" s="49">
        <v>600</v>
      </c>
      <c r="F105" s="51">
        <f t="shared" si="5"/>
        <v>0.91469410342446233</v>
      </c>
      <c r="G105" s="50">
        <f t="shared" si="6"/>
        <v>1.0418229401076828</v>
      </c>
      <c r="H105" s="52">
        <v>575.91359999999997</v>
      </c>
      <c r="I105" s="53" t="s">
        <v>39</v>
      </c>
      <c r="J105" s="55" t="s">
        <v>472</v>
      </c>
      <c r="K105" s="54" t="s">
        <v>369</v>
      </c>
      <c r="L105" s="45" t="s">
        <v>13</v>
      </c>
      <c r="M105" s="45" t="s">
        <v>473</v>
      </c>
    </row>
    <row r="106" spans="1:13" x14ac:dyDescent="0.2">
      <c r="A106" s="41">
        <v>42028</v>
      </c>
      <c r="B106" s="42" t="s">
        <v>370</v>
      </c>
      <c r="C106" s="43" t="str">
        <f t="shared" si="7"/>
        <v>Transport</v>
      </c>
      <c r="D106" s="44" t="s">
        <v>8</v>
      </c>
      <c r="E106" s="49">
        <v>800</v>
      </c>
      <c r="F106" s="51">
        <f t="shared" si="5"/>
        <v>1.2195921378992831</v>
      </c>
      <c r="G106" s="50">
        <f t="shared" si="6"/>
        <v>1.3890972534769106</v>
      </c>
      <c r="H106" s="52">
        <v>575.91359999999997</v>
      </c>
      <c r="I106" s="53" t="s">
        <v>39</v>
      </c>
      <c r="J106" s="55" t="s">
        <v>472</v>
      </c>
      <c r="K106" s="54" t="s">
        <v>369</v>
      </c>
      <c r="L106" s="45" t="s">
        <v>13</v>
      </c>
      <c r="M106" s="45" t="s">
        <v>473</v>
      </c>
    </row>
    <row r="107" spans="1:13" x14ac:dyDescent="0.2">
      <c r="A107" s="41">
        <v>42028</v>
      </c>
      <c r="B107" s="42" t="s">
        <v>371</v>
      </c>
      <c r="C107" s="43" t="str">
        <f t="shared" si="7"/>
        <v>Transport</v>
      </c>
      <c r="D107" s="44" t="s">
        <v>8</v>
      </c>
      <c r="E107" s="49">
        <v>1000</v>
      </c>
      <c r="F107" s="51">
        <f t="shared" si="5"/>
        <v>1.5244901723741038</v>
      </c>
      <c r="G107" s="50">
        <f t="shared" si="6"/>
        <v>1.7363715668461381</v>
      </c>
      <c r="H107" s="52">
        <v>575.91359999999997</v>
      </c>
      <c r="I107" s="53" t="s">
        <v>39</v>
      </c>
      <c r="J107" s="55" t="s">
        <v>472</v>
      </c>
      <c r="K107" s="54" t="s">
        <v>369</v>
      </c>
      <c r="L107" s="45" t="s">
        <v>13</v>
      </c>
      <c r="M107" s="45" t="s">
        <v>473</v>
      </c>
    </row>
    <row r="108" spans="1:13" x14ac:dyDescent="0.2">
      <c r="A108" s="41">
        <v>42028</v>
      </c>
      <c r="B108" s="42" t="s">
        <v>241</v>
      </c>
      <c r="C108" s="43" t="str">
        <f t="shared" si="7"/>
        <v>Trust Building</v>
      </c>
      <c r="D108" s="44" t="s">
        <v>8</v>
      </c>
      <c r="E108" s="49">
        <v>1500</v>
      </c>
      <c r="F108" s="51">
        <f t="shared" si="5"/>
        <v>2.2867352585611558</v>
      </c>
      <c r="G108" s="50">
        <f t="shared" si="6"/>
        <v>2.6045573502692072</v>
      </c>
      <c r="H108" s="52">
        <v>575.91359999999997</v>
      </c>
      <c r="I108" s="53" t="s">
        <v>39</v>
      </c>
      <c r="J108" s="55" t="s">
        <v>472</v>
      </c>
      <c r="K108" s="54" t="s">
        <v>369</v>
      </c>
      <c r="L108" s="45" t="s">
        <v>13</v>
      </c>
      <c r="M108" s="45" t="s">
        <v>473</v>
      </c>
    </row>
    <row r="109" spans="1:13" x14ac:dyDescent="0.2">
      <c r="A109" s="41">
        <v>42028</v>
      </c>
      <c r="B109" s="42" t="s">
        <v>372</v>
      </c>
      <c r="C109" s="43" t="str">
        <f t="shared" si="7"/>
        <v>Transport</v>
      </c>
      <c r="D109" s="44" t="s">
        <v>8</v>
      </c>
      <c r="E109" s="49">
        <v>1000</v>
      </c>
      <c r="F109" s="51">
        <f t="shared" si="5"/>
        <v>1.5244901723741038</v>
      </c>
      <c r="G109" s="50">
        <f t="shared" si="6"/>
        <v>1.7363715668461381</v>
      </c>
      <c r="H109" s="52">
        <v>575.91359999999997</v>
      </c>
      <c r="I109" s="53" t="s">
        <v>39</v>
      </c>
      <c r="J109" s="55" t="s">
        <v>472</v>
      </c>
      <c r="K109" s="54" t="s">
        <v>369</v>
      </c>
      <c r="L109" s="45" t="s">
        <v>13</v>
      </c>
      <c r="M109" s="45" t="s">
        <v>473</v>
      </c>
    </row>
    <row r="110" spans="1:13" x14ac:dyDescent="0.2">
      <c r="A110" s="41">
        <v>42028</v>
      </c>
      <c r="B110" s="42" t="s">
        <v>373</v>
      </c>
      <c r="C110" s="43" t="str">
        <f t="shared" si="7"/>
        <v>Transport</v>
      </c>
      <c r="D110" s="44" t="s">
        <v>8</v>
      </c>
      <c r="E110" s="49">
        <v>800</v>
      </c>
      <c r="F110" s="51">
        <f t="shared" si="5"/>
        <v>1.2195921378992831</v>
      </c>
      <c r="G110" s="50">
        <f t="shared" si="6"/>
        <v>1.3890972534769106</v>
      </c>
      <c r="H110" s="52">
        <v>575.91359999999997</v>
      </c>
      <c r="I110" s="53" t="s">
        <v>39</v>
      </c>
      <c r="J110" s="55" t="s">
        <v>472</v>
      </c>
      <c r="K110" s="54" t="s">
        <v>369</v>
      </c>
      <c r="L110" s="45" t="s">
        <v>13</v>
      </c>
      <c r="M110" s="45" t="s">
        <v>473</v>
      </c>
    </row>
    <row r="111" spans="1:13" x14ac:dyDescent="0.2">
      <c r="A111" s="41">
        <v>42028</v>
      </c>
      <c r="B111" s="42" t="s">
        <v>374</v>
      </c>
      <c r="C111" s="43" t="str">
        <f t="shared" si="7"/>
        <v>Transport</v>
      </c>
      <c r="D111" s="44" t="s">
        <v>8</v>
      </c>
      <c r="E111" s="49">
        <v>600</v>
      </c>
      <c r="F111" s="51">
        <f t="shared" si="5"/>
        <v>0.91469410342446233</v>
      </c>
      <c r="G111" s="50">
        <f t="shared" si="6"/>
        <v>1.0418229401076828</v>
      </c>
      <c r="H111" s="52">
        <v>575.91359999999997</v>
      </c>
      <c r="I111" s="53" t="s">
        <v>39</v>
      </c>
      <c r="J111" s="55" t="s">
        <v>472</v>
      </c>
      <c r="K111" s="54" t="s">
        <v>369</v>
      </c>
      <c r="L111" s="45" t="s">
        <v>13</v>
      </c>
      <c r="M111" s="45" t="s">
        <v>473</v>
      </c>
    </row>
    <row r="112" spans="1:13" x14ac:dyDescent="0.2">
      <c r="A112" s="41">
        <v>42029</v>
      </c>
      <c r="B112" s="42" t="s">
        <v>375</v>
      </c>
      <c r="C112" s="43" t="s">
        <v>94</v>
      </c>
      <c r="D112" s="44" t="s">
        <v>9</v>
      </c>
      <c r="E112" s="49">
        <v>800</v>
      </c>
      <c r="F112" s="51">
        <f t="shared" si="5"/>
        <v>1.2195921378992831</v>
      </c>
      <c r="G112" s="50">
        <f t="shared" si="6"/>
        <v>1.3890972534769106</v>
      </c>
      <c r="H112" s="52">
        <v>575.91359999999997</v>
      </c>
      <c r="I112" s="53" t="s">
        <v>35</v>
      </c>
      <c r="J112" s="55" t="s">
        <v>472</v>
      </c>
      <c r="K112" s="54" t="s">
        <v>376</v>
      </c>
      <c r="L112" s="45" t="s">
        <v>13</v>
      </c>
      <c r="M112" s="45" t="s">
        <v>473</v>
      </c>
    </row>
    <row r="113" spans="1:13" x14ac:dyDescent="0.2">
      <c r="A113" s="41">
        <v>42029</v>
      </c>
      <c r="B113" s="42" t="s">
        <v>377</v>
      </c>
      <c r="C113" s="43" t="s">
        <v>94</v>
      </c>
      <c r="D113" s="44" t="s">
        <v>9</v>
      </c>
      <c r="E113" s="49">
        <v>800</v>
      </c>
      <c r="F113" s="51">
        <f t="shared" si="5"/>
        <v>1.2195921378992831</v>
      </c>
      <c r="G113" s="50">
        <f t="shared" si="6"/>
        <v>1.3890972534769106</v>
      </c>
      <c r="H113" s="52">
        <v>575.91359999999997</v>
      </c>
      <c r="I113" s="53" t="s">
        <v>35</v>
      </c>
      <c r="J113" s="55" t="s">
        <v>472</v>
      </c>
      <c r="K113" s="54" t="s">
        <v>376</v>
      </c>
      <c r="L113" s="45" t="s">
        <v>13</v>
      </c>
      <c r="M113" s="45" t="s">
        <v>473</v>
      </c>
    </row>
    <row r="114" spans="1:13" x14ac:dyDescent="0.2">
      <c r="A114" s="41">
        <v>42029</v>
      </c>
      <c r="B114" s="42" t="s">
        <v>378</v>
      </c>
      <c r="C114" s="43" t="s">
        <v>110</v>
      </c>
      <c r="D114" s="44" t="s">
        <v>9</v>
      </c>
      <c r="E114" s="49">
        <v>5000</v>
      </c>
      <c r="F114" s="51">
        <f t="shared" si="5"/>
        <v>7.6224508618705187</v>
      </c>
      <c r="G114" s="50">
        <f t="shared" si="6"/>
        <v>8.6818578342306907</v>
      </c>
      <c r="H114" s="52">
        <v>575.91359999999997</v>
      </c>
      <c r="I114" s="53" t="s">
        <v>35</v>
      </c>
      <c r="J114" s="55" t="s">
        <v>472</v>
      </c>
      <c r="K114" s="54" t="s">
        <v>376</v>
      </c>
      <c r="L114" s="45" t="s">
        <v>13</v>
      </c>
      <c r="M114" s="45" t="s">
        <v>473</v>
      </c>
    </row>
    <row r="115" spans="1:13" x14ac:dyDescent="0.2">
      <c r="A115" s="41">
        <v>42029</v>
      </c>
      <c r="B115" s="42" t="s">
        <v>379</v>
      </c>
      <c r="C115" s="43" t="str">
        <f>IF(B115="Visite de prisonnier", "Jail visit",IF(B115="Frais d'appel (Cour)", "Court fees",IF(B115="Honoraires d'avocat", "Lawyer fees",IF(B115="Nourriture pour détenu", "Jail visit",IF(B115="Crédit téléphone", "Telephone",IF(B115="Frais visa", "Travel Expenses",IF(B115="Transport local","Transport",IF(B115="Boissons","Trust Building",IF(B115="Nourriture","Travel Subsistence",IF(B115="Bonus opération","Bonus",IF(B115="Hébergement","Travel Subsistence",IF(B115&lt;&gt;"","Transport",""))))))))))))</f>
        <v>Transport</v>
      </c>
      <c r="D115" s="44" t="s">
        <v>11</v>
      </c>
      <c r="E115" s="49">
        <v>600</v>
      </c>
      <c r="F115" s="51">
        <f t="shared" si="5"/>
        <v>0.91469410342446233</v>
      </c>
      <c r="G115" s="50">
        <f t="shared" si="6"/>
        <v>1.0418229401076828</v>
      </c>
      <c r="H115" s="52">
        <v>575.91359999999997</v>
      </c>
      <c r="I115" s="53" t="s">
        <v>38</v>
      </c>
      <c r="J115" s="55" t="s">
        <v>472</v>
      </c>
      <c r="K115" s="54" t="s">
        <v>380</v>
      </c>
      <c r="L115" s="45" t="s">
        <v>13</v>
      </c>
      <c r="M115" s="45" t="s">
        <v>473</v>
      </c>
    </row>
    <row r="116" spans="1:13" x14ac:dyDescent="0.2">
      <c r="A116" s="41">
        <v>42029</v>
      </c>
      <c r="B116" s="42" t="s">
        <v>381</v>
      </c>
      <c r="C116" s="43" t="str">
        <f>IF(B116="Visite de prisonnier", "Jail visit",IF(B116="Frais d'appel (Cour)", "Court fees",IF(B116="Honoraires d'avocat", "Lawyer fees",IF(B116="Nourriture pour détenu", "Jail visit",IF(B116="Crédit téléphone", "Telephone",IF(B116="Frais visa", "Travel Expenses",IF(B116="Transport local","Transport",IF(B116="Boissons","Trust Building",IF(B116="Nourriture","Travel Subsistence",IF(B116="Bonus opération","Bonus",IF(B116="Hébergement","Travel Subsistence",IF(B116&lt;&gt;"","Transport",""))))))))))))</f>
        <v>Transport</v>
      </c>
      <c r="D116" s="44" t="s">
        <v>11</v>
      </c>
      <c r="E116" s="49">
        <v>600</v>
      </c>
      <c r="F116" s="51">
        <f t="shared" si="5"/>
        <v>0.91469410342446233</v>
      </c>
      <c r="G116" s="50">
        <f t="shared" si="6"/>
        <v>1.0418229401076828</v>
      </c>
      <c r="H116" s="52">
        <v>575.91359999999997</v>
      </c>
      <c r="I116" s="53" t="s">
        <v>38</v>
      </c>
      <c r="J116" s="55" t="s">
        <v>472</v>
      </c>
      <c r="K116" s="54" t="s">
        <v>380</v>
      </c>
      <c r="L116" s="45" t="s">
        <v>13</v>
      </c>
      <c r="M116" s="45" t="s">
        <v>473</v>
      </c>
    </row>
    <row r="117" spans="1:13" x14ac:dyDescent="0.2">
      <c r="A117" s="41">
        <v>42029</v>
      </c>
      <c r="B117" s="42" t="s">
        <v>239</v>
      </c>
      <c r="C117" s="43" t="str">
        <f>IF(B117="Crédit téléphone", "Telephone",IF(B117="Frais visa", "Travel Expenses",IF(B117="Transport local","Transport",IF(B117="Boissons","Trust Building",IF(B117="Nourriture","Travel Subsistence",IF(B117="Bonus opération","Bonus",IF(B117="Hébergement","Travel Subsistence",IF(B117&lt;&gt;"","Transport",""))))))))</f>
        <v>Transport</v>
      </c>
      <c r="D117" s="44" t="s">
        <v>8</v>
      </c>
      <c r="E117" s="49">
        <v>600</v>
      </c>
      <c r="F117" s="51">
        <f t="shared" si="5"/>
        <v>0.91469410342446233</v>
      </c>
      <c r="G117" s="50">
        <f t="shared" si="6"/>
        <v>1.0418229401076828</v>
      </c>
      <c r="H117" s="52">
        <v>575.91359999999997</v>
      </c>
      <c r="I117" s="53" t="s">
        <v>12</v>
      </c>
      <c r="J117" s="55" t="s">
        <v>472</v>
      </c>
      <c r="K117" s="54" t="s">
        <v>329</v>
      </c>
      <c r="L117" s="45" t="s">
        <v>13</v>
      </c>
      <c r="M117" s="45" t="s">
        <v>473</v>
      </c>
    </row>
    <row r="118" spans="1:13" x14ac:dyDescent="0.2">
      <c r="A118" s="41">
        <v>42029</v>
      </c>
      <c r="B118" s="42" t="s">
        <v>332</v>
      </c>
      <c r="C118" s="43" t="s">
        <v>249</v>
      </c>
      <c r="D118" s="44" t="s">
        <v>8</v>
      </c>
      <c r="E118" s="49">
        <v>3000</v>
      </c>
      <c r="F118" s="51">
        <f t="shared" si="5"/>
        <v>4.5734705171223116</v>
      </c>
      <c r="G118" s="50">
        <f t="shared" si="6"/>
        <v>5.2091147005384144</v>
      </c>
      <c r="H118" s="52">
        <v>575.91359999999997</v>
      </c>
      <c r="I118" s="53" t="s">
        <v>12</v>
      </c>
      <c r="J118" s="55" t="s">
        <v>472</v>
      </c>
      <c r="K118" s="54" t="s">
        <v>329</v>
      </c>
      <c r="L118" s="45" t="s">
        <v>13</v>
      </c>
      <c r="M118" s="45" t="s">
        <v>473</v>
      </c>
    </row>
    <row r="119" spans="1:13" x14ac:dyDescent="0.2">
      <c r="A119" s="41">
        <v>42029</v>
      </c>
      <c r="B119" s="42" t="s">
        <v>330</v>
      </c>
      <c r="C119" s="43" t="s">
        <v>215</v>
      </c>
      <c r="D119" s="44" t="s">
        <v>8</v>
      </c>
      <c r="E119" s="49">
        <v>1700</v>
      </c>
      <c r="F119" s="51">
        <f t="shared" si="5"/>
        <v>2.5916332930359767</v>
      </c>
      <c r="G119" s="50">
        <f t="shared" si="6"/>
        <v>2.9518316636384347</v>
      </c>
      <c r="H119" s="52">
        <v>575.91359999999997</v>
      </c>
      <c r="I119" s="53" t="s">
        <v>12</v>
      </c>
      <c r="J119" s="55" t="s">
        <v>472</v>
      </c>
      <c r="K119" s="54" t="s">
        <v>329</v>
      </c>
      <c r="L119" s="45" t="s">
        <v>13</v>
      </c>
      <c r="M119" s="45" t="s">
        <v>473</v>
      </c>
    </row>
    <row r="120" spans="1:13" x14ac:dyDescent="0.2">
      <c r="A120" s="41">
        <v>42029</v>
      </c>
      <c r="B120" s="42" t="s">
        <v>382</v>
      </c>
      <c r="C120" s="43" t="str">
        <f t="shared" ref="C120:C129" si="8">IF(B120="Crédit téléphone", "Telephone",IF(B120="Frais visa", "Travel Expenses",IF(B120="Transport local","Transport",IF(B120="Boissons","Trust Building",IF(B120="Nourriture","Travel Subsistence",IF(B120="Bonus opération","Bonus",IF(B120="Hébergement","Travel Subsistence",IF(B120&lt;&gt;"","Transport",""))))))))</f>
        <v>Transport</v>
      </c>
      <c r="D120" s="44" t="s">
        <v>8</v>
      </c>
      <c r="E120" s="49">
        <v>1500</v>
      </c>
      <c r="F120" s="51">
        <f t="shared" si="5"/>
        <v>2.2867352585611558</v>
      </c>
      <c r="G120" s="50">
        <f t="shared" si="6"/>
        <v>2.6045573502692072</v>
      </c>
      <c r="H120" s="52">
        <v>575.91359999999997</v>
      </c>
      <c r="I120" s="53" t="s">
        <v>12</v>
      </c>
      <c r="J120" s="55" t="s">
        <v>472</v>
      </c>
      <c r="K120" s="54" t="s">
        <v>329</v>
      </c>
      <c r="L120" s="45" t="s">
        <v>13</v>
      </c>
      <c r="M120" s="45" t="s">
        <v>473</v>
      </c>
    </row>
    <row r="121" spans="1:13" x14ac:dyDescent="0.2">
      <c r="A121" s="41">
        <v>42029</v>
      </c>
      <c r="B121" s="42" t="s">
        <v>383</v>
      </c>
      <c r="C121" s="43" t="str">
        <f t="shared" si="8"/>
        <v>Transport</v>
      </c>
      <c r="D121" s="44" t="s">
        <v>8</v>
      </c>
      <c r="E121" s="49">
        <v>4000</v>
      </c>
      <c r="F121" s="51">
        <f t="shared" si="5"/>
        <v>6.0979606894964151</v>
      </c>
      <c r="G121" s="50">
        <f t="shared" si="6"/>
        <v>6.9454862673845525</v>
      </c>
      <c r="H121" s="52">
        <v>575.91359999999997</v>
      </c>
      <c r="I121" s="53" t="s">
        <v>12</v>
      </c>
      <c r="J121" s="55" t="s">
        <v>472</v>
      </c>
      <c r="K121" s="54" t="s">
        <v>329</v>
      </c>
      <c r="L121" s="45" t="s">
        <v>13</v>
      </c>
      <c r="M121" s="45" t="s">
        <v>473</v>
      </c>
    </row>
    <row r="122" spans="1:13" x14ac:dyDescent="0.2">
      <c r="A122" s="41">
        <v>42029</v>
      </c>
      <c r="B122" s="42" t="s">
        <v>254</v>
      </c>
      <c r="C122" s="43" t="str">
        <f t="shared" si="8"/>
        <v>Transport</v>
      </c>
      <c r="D122" s="44" t="s">
        <v>8</v>
      </c>
      <c r="E122" s="49">
        <v>600</v>
      </c>
      <c r="F122" s="51">
        <f t="shared" si="5"/>
        <v>0.91469410342446233</v>
      </c>
      <c r="G122" s="50">
        <f t="shared" si="6"/>
        <v>1.0418229401076828</v>
      </c>
      <c r="H122" s="52">
        <v>575.91359999999997</v>
      </c>
      <c r="I122" s="53" t="s">
        <v>12</v>
      </c>
      <c r="J122" s="55" t="s">
        <v>472</v>
      </c>
      <c r="K122" s="54" t="s">
        <v>329</v>
      </c>
      <c r="L122" s="45" t="s">
        <v>13</v>
      </c>
      <c r="M122" s="45" t="s">
        <v>473</v>
      </c>
    </row>
    <row r="123" spans="1:13" x14ac:dyDescent="0.2">
      <c r="A123" s="41">
        <v>42029</v>
      </c>
      <c r="B123" s="42" t="s">
        <v>384</v>
      </c>
      <c r="C123" s="43" t="str">
        <f t="shared" si="8"/>
        <v>Transport</v>
      </c>
      <c r="D123" s="44" t="s">
        <v>8</v>
      </c>
      <c r="E123" s="49">
        <v>800</v>
      </c>
      <c r="F123" s="51">
        <f t="shared" si="5"/>
        <v>1.2195921378992831</v>
      </c>
      <c r="G123" s="50">
        <f t="shared" si="6"/>
        <v>1.3890972534769106</v>
      </c>
      <c r="H123" s="52">
        <v>575.91359999999997</v>
      </c>
      <c r="I123" s="53" t="s">
        <v>39</v>
      </c>
      <c r="J123" s="55" t="s">
        <v>472</v>
      </c>
      <c r="K123" s="54" t="s">
        <v>385</v>
      </c>
      <c r="L123" s="45" t="s">
        <v>13</v>
      </c>
      <c r="M123" s="45" t="s">
        <v>473</v>
      </c>
    </row>
    <row r="124" spans="1:13" x14ac:dyDescent="0.2">
      <c r="A124" s="41">
        <v>42029</v>
      </c>
      <c r="B124" s="42" t="s">
        <v>386</v>
      </c>
      <c r="C124" s="43" t="str">
        <f t="shared" si="8"/>
        <v>Transport</v>
      </c>
      <c r="D124" s="44" t="s">
        <v>8</v>
      </c>
      <c r="E124" s="49">
        <v>1000</v>
      </c>
      <c r="F124" s="51">
        <f t="shared" si="5"/>
        <v>1.5244901723741038</v>
      </c>
      <c r="G124" s="50">
        <f t="shared" si="6"/>
        <v>1.7363715668461381</v>
      </c>
      <c r="H124" s="52">
        <v>575.91359999999997</v>
      </c>
      <c r="I124" s="53" t="s">
        <v>39</v>
      </c>
      <c r="J124" s="55" t="s">
        <v>472</v>
      </c>
      <c r="K124" s="54" t="s">
        <v>385</v>
      </c>
      <c r="L124" s="45" t="s">
        <v>13</v>
      </c>
      <c r="M124" s="45" t="s">
        <v>473</v>
      </c>
    </row>
    <row r="125" spans="1:13" x14ac:dyDescent="0.2">
      <c r="A125" s="41">
        <v>42029</v>
      </c>
      <c r="B125" s="42" t="s">
        <v>387</v>
      </c>
      <c r="C125" s="43" t="str">
        <f t="shared" si="8"/>
        <v>Transport</v>
      </c>
      <c r="D125" s="44" t="s">
        <v>8</v>
      </c>
      <c r="E125" s="49">
        <v>800</v>
      </c>
      <c r="F125" s="51">
        <f t="shared" si="5"/>
        <v>1.2195921378992831</v>
      </c>
      <c r="G125" s="50">
        <f t="shared" si="6"/>
        <v>1.3890972534769106</v>
      </c>
      <c r="H125" s="52">
        <v>575.91359999999997</v>
      </c>
      <c r="I125" s="53" t="s">
        <v>39</v>
      </c>
      <c r="J125" s="55" t="s">
        <v>472</v>
      </c>
      <c r="K125" s="54" t="s">
        <v>385</v>
      </c>
      <c r="L125" s="45" t="s">
        <v>13</v>
      </c>
      <c r="M125" s="45" t="s">
        <v>473</v>
      </c>
    </row>
    <row r="126" spans="1:13" x14ac:dyDescent="0.2">
      <c r="A126" s="41">
        <v>42029</v>
      </c>
      <c r="B126" s="42" t="s">
        <v>241</v>
      </c>
      <c r="C126" s="43" t="str">
        <f t="shared" si="8"/>
        <v>Trust Building</v>
      </c>
      <c r="D126" s="44" t="s">
        <v>8</v>
      </c>
      <c r="E126" s="49">
        <v>1500</v>
      </c>
      <c r="F126" s="51">
        <f t="shared" si="5"/>
        <v>2.2867352585611558</v>
      </c>
      <c r="G126" s="50">
        <f t="shared" si="6"/>
        <v>2.6045573502692072</v>
      </c>
      <c r="H126" s="52">
        <v>575.91359999999997</v>
      </c>
      <c r="I126" s="53" t="s">
        <v>39</v>
      </c>
      <c r="J126" s="55" t="s">
        <v>472</v>
      </c>
      <c r="K126" s="54" t="s">
        <v>385</v>
      </c>
      <c r="L126" s="45" t="s">
        <v>13</v>
      </c>
      <c r="M126" s="45" t="s">
        <v>473</v>
      </c>
    </row>
    <row r="127" spans="1:13" x14ac:dyDescent="0.2">
      <c r="A127" s="41">
        <v>42029</v>
      </c>
      <c r="B127" s="42" t="s">
        <v>388</v>
      </c>
      <c r="C127" s="43" t="str">
        <f t="shared" si="8"/>
        <v>Transport</v>
      </c>
      <c r="D127" s="44" t="s">
        <v>8</v>
      </c>
      <c r="E127" s="49">
        <v>800</v>
      </c>
      <c r="F127" s="51">
        <f t="shared" si="5"/>
        <v>1.2195921378992831</v>
      </c>
      <c r="G127" s="50">
        <f t="shared" si="6"/>
        <v>1.3890972534769106</v>
      </c>
      <c r="H127" s="52">
        <v>575.91359999999997</v>
      </c>
      <c r="I127" s="53" t="s">
        <v>39</v>
      </c>
      <c r="J127" s="55" t="s">
        <v>472</v>
      </c>
      <c r="K127" s="54" t="s">
        <v>385</v>
      </c>
      <c r="L127" s="45" t="s">
        <v>13</v>
      </c>
      <c r="M127" s="45" t="s">
        <v>473</v>
      </c>
    </row>
    <row r="128" spans="1:13" x14ac:dyDescent="0.2">
      <c r="A128" s="41">
        <v>42029</v>
      </c>
      <c r="B128" s="42" t="s">
        <v>389</v>
      </c>
      <c r="C128" s="43" t="str">
        <f t="shared" si="8"/>
        <v>Transport</v>
      </c>
      <c r="D128" s="44" t="s">
        <v>8</v>
      </c>
      <c r="E128" s="49">
        <v>1000</v>
      </c>
      <c r="F128" s="51">
        <f t="shared" si="5"/>
        <v>1.5244901723741038</v>
      </c>
      <c r="G128" s="50">
        <f t="shared" si="6"/>
        <v>1.7363715668461381</v>
      </c>
      <c r="H128" s="52">
        <v>575.91359999999997</v>
      </c>
      <c r="I128" s="53" t="s">
        <v>39</v>
      </c>
      <c r="J128" s="55" t="s">
        <v>472</v>
      </c>
      <c r="K128" s="54" t="s">
        <v>385</v>
      </c>
      <c r="L128" s="45" t="s">
        <v>13</v>
      </c>
      <c r="M128" s="45" t="s">
        <v>473</v>
      </c>
    </row>
    <row r="129" spans="1:13" x14ac:dyDescent="0.2">
      <c r="A129" s="41">
        <v>42029</v>
      </c>
      <c r="B129" s="42" t="s">
        <v>390</v>
      </c>
      <c r="C129" s="43" t="str">
        <f t="shared" si="8"/>
        <v>Transport</v>
      </c>
      <c r="D129" s="44" t="s">
        <v>8</v>
      </c>
      <c r="E129" s="49">
        <v>800</v>
      </c>
      <c r="F129" s="51">
        <f t="shared" si="5"/>
        <v>1.2195921378992831</v>
      </c>
      <c r="G129" s="50">
        <f t="shared" si="6"/>
        <v>1.3890972534769106</v>
      </c>
      <c r="H129" s="52">
        <v>575.91359999999997</v>
      </c>
      <c r="I129" s="53" t="s">
        <v>39</v>
      </c>
      <c r="J129" s="55" t="s">
        <v>472</v>
      </c>
      <c r="K129" s="54" t="s">
        <v>385</v>
      </c>
      <c r="L129" s="45" t="s">
        <v>13</v>
      </c>
      <c r="M129" s="45" t="s">
        <v>473</v>
      </c>
    </row>
    <row r="130" spans="1:13" x14ac:dyDescent="0.2">
      <c r="A130" s="41">
        <v>42031</v>
      </c>
      <c r="B130" s="42" t="s">
        <v>308</v>
      </c>
      <c r="C130" s="43" t="s">
        <v>94</v>
      </c>
      <c r="D130" s="44" t="s">
        <v>9</v>
      </c>
      <c r="E130" s="49">
        <v>600</v>
      </c>
      <c r="F130" s="51">
        <f t="shared" ref="F130:F193" si="9">E130/655.957</f>
        <v>0.91469410342446233</v>
      </c>
      <c r="G130" s="50">
        <f t="shared" ref="G130:G193" si="10">E130/H130</f>
        <v>1.0418229401076828</v>
      </c>
      <c r="H130" s="52">
        <v>575.91359999999997</v>
      </c>
      <c r="I130" s="53" t="s">
        <v>35</v>
      </c>
      <c r="J130" s="55" t="s">
        <v>472</v>
      </c>
      <c r="K130" s="54" t="s">
        <v>391</v>
      </c>
      <c r="L130" s="45" t="s">
        <v>13</v>
      </c>
      <c r="M130" s="45" t="s">
        <v>473</v>
      </c>
    </row>
    <row r="131" spans="1:13" x14ac:dyDescent="0.2">
      <c r="A131" s="41">
        <v>42031</v>
      </c>
      <c r="B131" s="42" t="s">
        <v>309</v>
      </c>
      <c r="C131" s="43" t="s">
        <v>94</v>
      </c>
      <c r="D131" s="44" t="s">
        <v>9</v>
      </c>
      <c r="E131" s="49">
        <v>600</v>
      </c>
      <c r="F131" s="51">
        <f t="shared" si="9"/>
        <v>0.91469410342446233</v>
      </c>
      <c r="G131" s="50">
        <f t="shared" si="10"/>
        <v>1.0418229401076828</v>
      </c>
      <c r="H131" s="52">
        <v>575.91359999999997</v>
      </c>
      <c r="I131" s="53" t="s">
        <v>35</v>
      </c>
      <c r="J131" s="55" t="s">
        <v>472</v>
      </c>
      <c r="K131" s="54" t="s">
        <v>391</v>
      </c>
      <c r="L131" s="45" t="s">
        <v>13</v>
      </c>
      <c r="M131" s="45" t="s">
        <v>473</v>
      </c>
    </row>
    <row r="132" spans="1:13" x14ac:dyDescent="0.2">
      <c r="A132" s="41">
        <v>42031</v>
      </c>
      <c r="B132" s="42" t="s">
        <v>392</v>
      </c>
      <c r="C132" s="43" t="s">
        <v>113</v>
      </c>
      <c r="D132" s="44" t="s">
        <v>9</v>
      </c>
      <c r="E132" s="49">
        <v>154660</v>
      </c>
      <c r="F132" s="51">
        <f t="shared" si="9"/>
        <v>235.77765005937889</v>
      </c>
      <c r="G132" s="50">
        <f t="shared" si="10"/>
        <v>268.54722652842372</v>
      </c>
      <c r="H132" s="52">
        <v>575.91359999999997</v>
      </c>
      <c r="I132" s="53" t="s">
        <v>35</v>
      </c>
      <c r="J132" s="55" t="s">
        <v>472</v>
      </c>
      <c r="K132" s="54" t="s">
        <v>391</v>
      </c>
      <c r="L132" s="45" t="s">
        <v>13</v>
      </c>
      <c r="M132" s="45" t="s">
        <v>473</v>
      </c>
    </row>
    <row r="133" spans="1:13" x14ac:dyDescent="0.2">
      <c r="A133" s="41">
        <v>42031</v>
      </c>
      <c r="B133" s="42" t="s">
        <v>393</v>
      </c>
      <c r="C133" s="43" t="s">
        <v>94</v>
      </c>
      <c r="D133" s="44" t="s">
        <v>9</v>
      </c>
      <c r="E133" s="49">
        <v>800</v>
      </c>
      <c r="F133" s="51">
        <f t="shared" si="9"/>
        <v>1.2195921378992831</v>
      </c>
      <c r="G133" s="50">
        <f t="shared" si="10"/>
        <v>1.3890972534769106</v>
      </c>
      <c r="H133" s="52">
        <v>575.91359999999997</v>
      </c>
      <c r="I133" s="53" t="s">
        <v>35</v>
      </c>
      <c r="J133" s="55" t="s">
        <v>472</v>
      </c>
      <c r="K133" s="54" t="s">
        <v>394</v>
      </c>
      <c r="L133" s="45" t="s">
        <v>13</v>
      </c>
      <c r="M133" s="45" t="s">
        <v>473</v>
      </c>
    </row>
    <row r="134" spans="1:13" x14ac:dyDescent="0.2">
      <c r="A134" s="41">
        <v>42031</v>
      </c>
      <c r="B134" s="42" t="s">
        <v>395</v>
      </c>
      <c r="C134" s="43" t="s">
        <v>102</v>
      </c>
      <c r="D134" s="44" t="s">
        <v>9</v>
      </c>
      <c r="E134" s="49">
        <v>43650</v>
      </c>
      <c r="F134" s="51">
        <f t="shared" si="9"/>
        <v>66.543996024129626</v>
      </c>
      <c r="G134" s="50">
        <f t="shared" si="10"/>
        <v>75.792618892833929</v>
      </c>
      <c r="H134" s="52">
        <v>575.91359999999997</v>
      </c>
      <c r="I134" s="53" t="s">
        <v>35</v>
      </c>
      <c r="J134" s="55" t="s">
        <v>472</v>
      </c>
      <c r="K134" s="54" t="s">
        <v>394</v>
      </c>
      <c r="L134" s="45" t="s">
        <v>13</v>
      </c>
      <c r="M134" s="45" t="s">
        <v>473</v>
      </c>
    </row>
    <row r="135" spans="1:13" x14ac:dyDescent="0.2">
      <c r="A135" s="41">
        <v>42031</v>
      </c>
      <c r="B135" s="42" t="s">
        <v>292</v>
      </c>
      <c r="C135" s="43" t="s">
        <v>103</v>
      </c>
      <c r="D135" s="44" t="s">
        <v>9</v>
      </c>
      <c r="E135" s="49">
        <v>62000</v>
      </c>
      <c r="F135" s="51">
        <f t="shared" si="9"/>
        <v>94.51839068719444</v>
      </c>
      <c r="G135" s="50">
        <f t="shared" si="10"/>
        <v>107.65503714446056</v>
      </c>
      <c r="H135" s="52">
        <v>575.91359999999997</v>
      </c>
      <c r="I135" s="53" t="s">
        <v>35</v>
      </c>
      <c r="J135" s="55" t="s">
        <v>472</v>
      </c>
      <c r="K135" s="54" t="s">
        <v>396</v>
      </c>
      <c r="L135" s="45" t="s">
        <v>13</v>
      </c>
      <c r="M135" s="45" t="s">
        <v>473</v>
      </c>
    </row>
    <row r="136" spans="1:13" x14ac:dyDescent="0.2">
      <c r="A136" s="41">
        <v>42031</v>
      </c>
      <c r="B136" s="42" t="s">
        <v>288</v>
      </c>
      <c r="C136" s="43" t="s">
        <v>94</v>
      </c>
      <c r="D136" s="44" t="s">
        <v>9</v>
      </c>
      <c r="E136" s="49">
        <v>600</v>
      </c>
      <c r="F136" s="51">
        <f t="shared" si="9"/>
        <v>0.91469410342446233</v>
      </c>
      <c r="G136" s="50">
        <f t="shared" si="10"/>
        <v>1.0418229401076828</v>
      </c>
      <c r="H136" s="52">
        <v>575.91359999999997</v>
      </c>
      <c r="I136" s="53" t="s">
        <v>35</v>
      </c>
      <c r="J136" s="55" t="s">
        <v>472</v>
      </c>
      <c r="K136" s="54" t="s">
        <v>396</v>
      </c>
      <c r="L136" s="45" t="s">
        <v>13</v>
      </c>
      <c r="M136" s="45" t="s">
        <v>473</v>
      </c>
    </row>
    <row r="137" spans="1:13" x14ac:dyDescent="0.2">
      <c r="A137" s="41">
        <v>42031</v>
      </c>
      <c r="B137" s="42" t="s">
        <v>290</v>
      </c>
      <c r="C137" s="43" t="s">
        <v>94</v>
      </c>
      <c r="D137" s="44" t="s">
        <v>9</v>
      </c>
      <c r="E137" s="49">
        <v>600</v>
      </c>
      <c r="F137" s="51">
        <f t="shared" si="9"/>
        <v>0.91469410342446233</v>
      </c>
      <c r="G137" s="50">
        <f t="shared" si="10"/>
        <v>1.0418229401076828</v>
      </c>
      <c r="H137" s="52">
        <v>575.91359999999997</v>
      </c>
      <c r="I137" s="53" t="s">
        <v>35</v>
      </c>
      <c r="J137" s="55" t="s">
        <v>472</v>
      </c>
      <c r="K137" s="54" t="s">
        <v>396</v>
      </c>
      <c r="L137" s="45" t="s">
        <v>13</v>
      </c>
      <c r="M137" s="45" t="s">
        <v>473</v>
      </c>
    </row>
    <row r="138" spans="1:13" x14ac:dyDescent="0.2">
      <c r="A138" s="41">
        <v>42031</v>
      </c>
      <c r="B138" s="42" t="s">
        <v>397</v>
      </c>
      <c r="C138" s="43" t="s">
        <v>135</v>
      </c>
      <c r="D138" s="44" t="s">
        <v>136</v>
      </c>
      <c r="E138" s="49">
        <v>70000</v>
      </c>
      <c r="F138" s="51">
        <f t="shared" si="9"/>
        <v>106.71431206618726</v>
      </c>
      <c r="G138" s="50">
        <f t="shared" si="10"/>
        <v>121.54600967922967</v>
      </c>
      <c r="H138" s="52">
        <v>575.91359999999997</v>
      </c>
      <c r="I138" s="53" t="s">
        <v>35</v>
      </c>
      <c r="J138" s="55" t="s">
        <v>472</v>
      </c>
      <c r="K138" s="54" t="s">
        <v>398</v>
      </c>
      <c r="L138" s="45" t="s">
        <v>13</v>
      </c>
      <c r="M138" s="45" t="s">
        <v>473</v>
      </c>
    </row>
    <row r="139" spans="1:13" x14ac:dyDescent="0.2">
      <c r="A139" s="41">
        <v>42031</v>
      </c>
      <c r="B139" s="42" t="s">
        <v>399</v>
      </c>
      <c r="C139" s="43" t="s">
        <v>102</v>
      </c>
      <c r="D139" s="44" t="s">
        <v>9</v>
      </c>
      <c r="E139" s="49">
        <v>10000</v>
      </c>
      <c r="F139" s="51">
        <f t="shared" si="9"/>
        <v>15.244901723741037</v>
      </c>
      <c r="G139" s="50">
        <f t="shared" si="10"/>
        <v>17.363715668461381</v>
      </c>
      <c r="H139" s="52">
        <v>575.91359999999997</v>
      </c>
      <c r="I139" s="53" t="s">
        <v>35</v>
      </c>
      <c r="J139" s="55" t="s">
        <v>472</v>
      </c>
      <c r="K139" s="54" t="s">
        <v>400</v>
      </c>
      <c r="L139" s="45" t="s">
        <v>13</v>
      </c>
      <c r="M139" s="45" t="s">
        <v>473</v>
      </c>
    </row>
    <row r="140" spans="1:13" x14ac:dyDescent="0.2">
      <c r="A140" s="41">
        <v>42031</v>
      </c>
      <c r="B140" s="42" t="s">
        <v>401</v>
      </c>
      <c r="C140" s="43" t="s">
        <v>94</v>
      </c>
      <c r="D140" s="44" t="s">
        <v>9</v>
      </c>
      <c r="E140" s="49">
        <v>400</v>
      </c>
      <c r="F140" s="51">
        <f t="shared" si="9"/>
        <v>0.60979606894964156</v>
      </c>
      <c r="G140" s="50">
        <f t="shared" si="10"/>
        <v>0.6945486267384553</v>
      </c>
      <c r="H140" s="52">
        <v>575.91359999999997</v>
      </c>
      <c r="I140" s="53" t="s">
        <v>35</v>
      </c>
      <c r="J140" s="55" t="s">
        <v>472</v>
      </c>
      <c r="K140" s="54" t="s">
        <v>400</v>
      </c>
      <c r="L140" s="45" t="s">
        <v>13</v>
      </c>
      <c r="M140" s="45" t="s">
        <v>473</v>
      </c>
    </row>
    <row r="141" spans="1:13" x14ac:dyDescent="0.2">
      <c r="A141" s="41">
        <v>42031</v>
      </c>
      <c r="B141" s="42" t="s">
        <v>402</v>
      </c>
      <c r="C141" s="43" t="s">
        <v>94</v>
      </c>
      <c r="D141" s="44" t="s">
        <v>9</v>
      </c>
      <c r="E141" s="49">
        <v>400</v>
      </c>
      <c r="F141" s="51">
        <f t="shared" si="9"/>
        <v>0.60979606894964156</v>
      </c>
      <c r="G141" s="50">
        <f t="shared" si="10"/>
        <v>0.6945486267384553</v>
      </c>
      <c r="H141" s="52">
        <v>575.91359999999997</v>
      </c>
      <c r="I141" s="53" t="s">
        <v>35</v>
      </c>
      <c r="J141" s="55" t="s">
        <v>472</v>
      </c>
      <c r="K141" s="54" t="s">
        <v>400</v>
      </c>
      <c r="L141" s="45" t="s">
        <v>13</v>
      </c>
      <c r="M141" s="45" t="s">
        <v>473</v>
      </c>
    </row>
    <row r="142" spans="1:13" x14ac:dyDescent="0.2">
      <c r="A142" s="41">
        <v>42031</v>
      </c>
      <c r="B142" s="42" t="s">
        <v>403</v>
      </c>
      <c r="C142" s="43" t="str">
        <f>IF(B142="Crédit téléphone", "Telephone",IF(B142="Visa Fees", "Travel Expenses",IF(B142="Local Transport","Transport",IF(B142="Drinks With Informants","Trust Building",IF(B142="Feeding","Travel Subsistence",IF(B142="Operation Bonus","Bonus",IF(B142="Lodging","Travel Subsistence",IF(B142&lt;&gt;"","Transport",""))))))))</f>
        <v>Transport</v>
      </c>
      <c r="D142" s="44" t="s">
        <v>14</v>
      </c>
      <c r="E142" s="49">
        <v>500</v>
      </c>
      <c r="F142" s="51">
        <f t="shared" si="9"/>
        <v>0.76224508618705189</v>
      </c>
      <c r="G142" s="50">
        <f t="shared" si="10"/>
        <v>0.86818578342306907</v>
      </c>
      <c r="H142" s="52">
        <v>575.91359999999997</v>
      </c>
      <c r="I142" s="53" t="s">
        <v>15</v>
      </c>
      <c r="J142" s="55" t="s">
        <v>472</v>
      </c>
      <c r="K142" s="54" t="s">
        <v>404</v>
      </c>
      <c r="L142" s="45" t="s">
        <v>13</v>
      </c>
      <c r="M142" s="45" t="s">
        <v>473</v>
      </c>
    </row>
    <row r="143" spans="1:13" x14ac:dyDescent="0.2">
      <c r="A143" s="41">
        <v>42031</v>
      </c>
      <c r="B143" s="42" t="s">
        <v>405</v>
      </c>
      <c r="C143" s="43" t="str">
        <f>IF(B143="Crédit téléphone", "Telephone",IF(B143="Visa Fees", "Travel Expenses",IF(B143="Local Transport","Transport",IF(B143="Drinks With Informants","Trust Building",IF(B143="Feeding","Travel Subsistence",IF(B143="Operation Bonus","Bonus",IF(B143="Lodging","Travel Subsistence",IF(B143&lt;&gt;"","Transport",""))))))))</f>
        <v>Transport</v>
      </c>
      <c r="D143" s="44" t="s">
        <v>14</v>
      </c>
      <c r="E143" s="49">
        <v>500</v>
      </c>
      <c r="F143" s="51">
        <f t="shared" si="9"/>
        <v>0.76224508618705189</v>
      </c>
      <c r="G143" s="50">
        <f t="shared" si="10"/>
        <v>0.86818578342306907</v>
      </c>
      <c r="H143" s="52">
        <v>575.91359999999997</v>
      </c>
      <c r="I143" s="53" t="s">
        <v>15</v>
      </c>
      <c r="J143" s="55" t="s">
        <v>472</v>
      </c>
      <c r="K143" s="54" t="s">
        <v>404</v>
      </c>
      <c r="L143" s="45" t="s">
        <v>13</v>
      </c>
      <c r="M143" s="45" t="s">
        <v>473</v>
      </c>
    </row>
    <row r="144" spans="1:13" x14ac:dyDescent="0.2">
      <c r="A144" s="41">
        <v>42031</v>
      </c>
      <c r="B144" s="42" t="s">
        <v>406</v>
      </c>
      <c r="C144" s="43" t="s">
        <v>203</v>
      </c>
      <c r="D144" s="44" t="s">
        <v>14</v>
      </c>
      <c r="E144" s="49">
        <v>5000</v>
      </c>
      <c r="F144" s="51">
        <f t="shared" si="9"/>
        <v>7.6224508618705187</v>
      </c>
      <c r="G144" s="50">
        <f t="shared" si="10"/>
        <v>8.6818578342306907</v>
      </c>
      <c r="H144" s="52">
        <v>575.91359999999997</v>
      </c>
      <c r="I144" s="53" t="s">
        <v>15</v>
      </c>
      <c r="J144" s="55" t="s">
        <v>472</v>
      </c>
      <c r="K144" s="54" t="s">
        <v>407</v>
      </c>
      <c r="L144" s="45" t="s">
        <v>13</v>
      </c>
      <c r="M144" s="45" t="s">
        <v>473</v>
      </c>
    </row>
    <row r="145" spans="1:13" x14ac:dyDescent="0.2">
      <c r="A145" s="41">
        <v>42031</v>
      </c>
      <c r="B145" s="42" t="s">
        <v>408</v>
      </c>
      <c r="C145" s="43" t="s">
        <v>203</v>
      </c>
      <c r="D145" s="44" t="s">
        <v>14</v>
      </c>
      <c r="E145" s="49">
        <v>5000</v>
      </c>
      <c r="F145" s="51">
        <f t="shared" si="9"/>
        <v>7.6224508618705187</v>
      </c>
      <c r="G145" s="50">
        <f t="shared" si="10"/>
        <v>8.6818578342306907</v>
      </c>
      <c r="H145" s="52">
        <v>575.91359999999997</v>
      </c>
      <c r="I145" s="53" t="s">
        <v>15</v>
      </c>
      <c r="J145" s="55" t="s">
        <v>472</v>
      </c>
      <c r="K145" s="54" t="s">
        <v>407</v>
      </c>
      <c r="L145" s="45" t="s">
        <v>13</v>
      </c>
      <c r="M145" s="45" t="s">
        <v>473</v>
      </c>
    </row>
    <row r="146" spans="1:13" x14ac:dyDescent="0.2">
      <c r="A146" s="41">
        <v>42031</v>
      </c>
      <c r="B146" s="42" t="s">
        <v>142</v>
      </c>
      <c r="C146" s="43" t="str">
        <f>IF(B146="Crédit téléphone", "Telephone",IF(B146="Frais visa", "Travel Expenses",IF(B146="Transport local","Transport",IF(B146="Boissons","Trust Building",IF(B146="Nourriture","Travel Subsistence",IF(B146="Bonus opération","Bonus",IF(B146="Hébergement","Travel Subsistence",IF(B146&lt;&gt;"","Transport",""))))))))</f>
        <v>Transport</v>
      </c>
      <c r="D146" s="44" t="s">
        <v>8</v>
      </c>
      <c r="E146" s="49">
        <v>600</v>
      </c>
      <c r="F146" s="51">
        <f t="shared" si="9"/>
        <v>0.91469410342446233</v>
      </c>
      <c r="G146" s="50">
        <f t="shared" si="10"/>
        <v>1.0418229401076828</v>
      </c>
      <c r="H146" s="52">
        <v>575.91359999999997</v>
      </c>
      <c r="I146" s="53" t="s">
        <v>39</v>
      </c>
      <c r="J146" s="55" t="s">
        <v>472</v>
      </c>
      <c r="K146" s="54" t="s">
        <v>409</v>
      </c>
      <c r="L146" s="45" t="s">
        <v>13</v>
      </c>
      <c r="M146" s="45" t="s">
        <v>473</v>
      </c>
    </row>
    <row r="147" spans="1:13" x14ac:dyDescent="0.2">
      <c r="A147" s="41">
        <v>42031</v>
      </c>
      <c r="B147" s="42" t="s">
        <v>143</v>
      </c>
      <c r="C147" s="43" t="str">
        <f>IF(B147="Crédit téléphone", "Telephone",IF(B147="Frais visa", "Travel Expenses",IF(B147="Transport local","Transport",IF(B147="Boissons","Trust Building",IF(B147="Nourriture","Travel Subsistence",IF(B147="Bonus opération","Bonus",IF(B147="Hébergement","Travel Subsistence",IF(B147&lt;&gt;"","Transport",""))))))))</f>
        <v>Transport</v>
      </c>
      <c r="D147" s="44" t="s">
        <v>8</v>
      </c>
      <c r="E147" s="49">
        <v>600</v>
      </c>
      <c r="F147" s="51">
        <f t="shared" si="9"/>
        <v>0.91469410342446233</v>
      </c>
      <c r="G147" s="50">
        <f t="shared" si="10"/>
        <v>1.0418229401076828</v>
      </c>
      <c r="H147" s="52">
        <v>575.91359999999997</v>
      </c>
      <c r="I147" s="53" t="s">
        <v>39</v>
      </c>
      <c r="J147" s="55" t="s">
        <v>472</v>
      </c>
      <c r="K147" s="54" t="s">
        <v>409</v>
      </c>
      <c r="L147" s="45" t="s">
        <v>13</v>
      </c>
      <c r="M147" s="45" t="s">
        <v>473</v>
      </c>
    </row>
    <row r="148" spans="1:13" x14ac:dyDescent="0.2">
      <c r="A148" s="41">
        <v>42032</v>
      </c>
      <c r="B148" s="42" t="s">
        <v>239</v>
      </c>
      <c r="C148" s="43" t="str">
        <f>IF(B148="Crédit téléphone", "Telephone",IF(B148="Frais visa", "Travel Expenses",IF(B148="Transport local","Transport",IF(B148="Boissons","Trust Building",IF(B148="Nourriture","Travel Subsistence",IF(B148="Bonus opération","Bonus",IF(B148="Hébergement","Travel Subsistence",IF(B148&lt;&gt;"","Transport",""))))))))</f>
        <v>Transport</v>
      </c>
      <c r="D148" s="44" t="s">
        <v>8</v>
      </c>
      <c r="E148" s="49">
        <v>3300</v>
      </c>
      <c r="F148" s="51">
        <f t="shared" si="9"/>
        <v>5.0308175688345429</v>
      </c>
      <c r="G148" s="50">
        <f t="shared" si="10"/>
        <v>5.7300261705922555</v>
      </c>
      <c r="H148" s="52">
        <v>575.91359999999997</v>
      </c>
      <c r="I148" s="53" t="s">
        <v>12</v>
      </c>
      <c r="J148" s="55" t="s">
        <v>472</v>
      </c>
      <c r="K148" s="54" t="s">
        <v>410</v>
      </c>
      <c r="L148" s="45" t="s">
        <v>13</v>
      </c>
      <c r="M148" s="45" t="s">
        <v>473</v>
      </c>
    </row>
    <row r="149" spans="1:13" x14ac:dyDescent="0.2">
      <c r="A149" s="41">
        <v>42032</v>
      </c>
      <c r="B149" s="42" t="s">
        <v>411</v>
      </c>
      <c r="C149" s="43" t="s">
        <v>215</v>
      </c>
      <c r="D149" s="44" t="s">
        <v>8</v>
      </c>
      <c r="E149" s="49">
        <v>1800</v>
      </c>
      <c r="F149" s="51">
        <f t="shared" si="9"/>
        <v>2.7440823102733867</v>
      </c>
      <c r="G149" s="50">
        <f t="shared" si="10"/>
        <v>3.1254688203230487</v>
      </c>
      <c r="H149" s="52">
        <v>575.91359999999997</v>
      </c>
      <c r="I149" s="53" t="s">
        <v>12</v>
      </c>
      <c r="J149" s="55" t="s">
        <v>472</v>
      </c>
      <c r="K149" s="54" t="s">
        <v>410</v>
      </c>
      <c r="L149" s="45" t="s">
        <v>13</v>
      </c>
      <c r="M149" s="45" t="s">
        <v>473</v>
      </c>
    </row>
    <row r="150" spans="1:13" x14ac:dyDescent="0.2">
      <c r="A150" s="41">
        <v>42032</v>
      </c>
      <c r="B150" s="42" t="s">
        <v>142</v>
      </c>
      <c r="C150" s="43" t="str">
        <f>IF(B150="Crédit téléphone", "Telephone",IF(B150="Frais visa", "Travel Expenses",IF(B150="Transport local","Transport",IF(B150="Boissons","Trust Building",IF(B150="Nourriture","Travel Subsistence",IF(B150="Bonus opération","Bonus",IF(B150="Hébergement","Travel Subsistence",IF(B150&lt;&gt;"","Transport",""))))))))</f>
        <v>Transport</v>
      </c>
      <c r="D150" s="44" t="s">
        <v>8</v>
      </c>
      <c r="E150" s="49">
        <v>600</v>
      </c>
      <c r="F150" s="51">
        <f t="shared" si="9"/>
        <v>0.91469410342446233</v>
      </c>
      <c r="G150" s="50">
        <f t="shared" si="10"/>
        <v>1.0418229401076828</v>
      </c>
      <c r="H150" s="52">
        <v>575.91359999999997</v>
      </c>
      <c r="I150" s="53" t="s">
        <v>39</v>
      </c>
      <c r="J150" s="55" t="s">
        <v>472</v>
      </c>
      <c r="K150" s="54" t="s">
        <v>409</v>
      </c>
      <c r="L150" s="45" t="s">
        <v>13</v>
      </c>
      <c r="M150" s="45" t="s">
        <v>473</v>
      </c>
    </row>
    <row r="151" spans="1:13" x14ac:dyDescent="0.2">
      <c r="A151" s="41">
        <v>42032</v>
      </c>
      <c r="B151" s="42" t="s">
        <v>143</v>
      </c>
      <c r="C151" s="43" t="str">
        <f>IF(B151="Crédit téléphone", "Telephone",IF(B151="Frais visa", "Travel Expenses",IF(B151="Transport local","Transport",IF(B151="Boissons","Trust Building",IF(B151="Nourriture","Travel Subsistence",IF(B151="Bonus opération","Bonus",IF(B151="Hébergement","Travel Subsistence",IF(B151&lt;&gt;"","Transport",""))))))))</f>
        <v>Transport</v>
      </c>
      <c r="D151" s="44" t="s">
        <v>8</v>
      </c>
      <c r="E151" s="49">
        <v>600</v>
      </c>
      <c r="F151" s="51">
        <f t="shared" si="9"/>
        <v>0.91469410342446233</v>
      </c>
      <c r="G151" s="50">
        <f t="shared" si="10"/>
        <v>1.0418229401076828</v>
      </c>
      <c r="H151" s="52">
        <v>575.91359999999997</v>
      </c>
      <c r="I151" s="53" t="s">
        <v>39</v>
      </c>
      <c r="J151" s="55" t="s">
        <v>472</v>
      </c>
      <c r="K151" s="54" t="s">
        <v>409</v>
      </c>
      <c r="L151" s="45" t="s">
        <v>13</v>
      </c>
      <c r="M151" s="45" t="s">
        <v>473</v>
      </c>
    </row>
    <row r="152" spans="1:13" x14ac:dyDescent="0.2">
      <c r="A152" s="41">
        <v>42032</v>
      </c>
      <c r="B152" s="42" t="s">
        <v>412</v>
      </c>
      <c r="C152" s="43" t="s">
        <v>234</v>
      </c>
      <c r="D152" s="44" t="s">
        <v>9</v>
      </c>
      <c r="E152" s="49">
        <v>4400</v>
      </c>
      <c r="F152" s="51">
        <f t="shared" si="9"/>
        <v>6.7077567584460569</v>
      </c>
      <c r="G152" s="50">
        <f t="shared" si="10"/>
        <v>7.6400348941230076</v>
      </c>
      <c r="H152" s="52">
        <v>575.91359999999997</v>
      </c>
      <c r="I152" s="53" t="s">
        <v>217</v>
      </c>
      <c r="J152" s="55" t="s">
        <v>472</v>
      </c>
      <c r="K152" s="54" t="s">
        <v>413</v>
      </c>
      <c r="L152" s="45" t="s">
        <v>13</v>
      </c>
      <c r="M152" s="45" t="s">
        <v>473</v>
      </c>
    </row>
    <row r="153" spans="1:13" x14ac:dyDescent="0.2">
      <c r="A153" s="41">
        <v>42033</v>
      </c>
      <c r="B153" s="42" t="s">
        <v>414</v>
      </c>
      <c r="C153" s="43" t="s">
        <v>94</v>
      </c>
      <c r="D153" s="44" t="s">
        <v>9</v>
      </c>
      <c r="E153" s="49">
        <v>400</v>
      </c>
      <c r="F153" s="51">
        <f t="shared" si="9"/>
        <v>0.60979606894964156</v>
      </c>
      <c r="G153" s="50">
        <f t="shared" si="10"/>
        <v>0.6945486267384553</v>
      </c>
      <c r="H153" s="52">
        <v>575.91359999999997</v>
      </c>
      <c r="I153" s="53" t="s">
        <v>35</v>
      </c>
      <c r="J153" s="55" t="s">
        <v>472</v>
      </c>
      <c r="K153" s="54" t="s">
        <v>415</v>
      </c>
      <c r="L153" s="45" t="s">
        <v>13</v>
      </c>
      <c r="M153" s="45" t="s">
        <v>473</v>
      </c>
    </row>
    <row r="154" spans="1:13" x14ac:dyDescent="0.2">
      <c r="A154" s="41">
        <v>42033</v>
      </c>
      <c r="B154" s="42" t="s">
        <v>416</v>
      </c>
      <c r="C154" s="43" t="s">
        <v>94</v>
      </c>
      <c r="D154" s="44" t="s">
        <v>9</v>
      </c>
      <c r="E154" s="49">
        <v>400</v>
      </c>
      <c r="F154" s="51">
        <f t="shared" si="9"/>
        <v>0.60979606894964156</v>
      </c>
      <c r="G154" s="50">
        <f t="shared" si="10"/>
        <v>0.6945486267384553</v>
      </c>
      <c r="H154" s="52">
        <v>575.91359999999997</v>
      </c>
      <c r="I154" s="53" t="s">
        <v>35</v>
      </c>
      <c r="J154" s="55" t="s">
        <v>472</v>
      </c>
      <c r="K154" s="54" t="s">
        <v>415</v>
      </c>
      <c r="L154" s="45" t="s">
        <v>13</v>
      </c>
      <c r="M154" s="45" t="s">
        <v>473</v>
      </c>
    </row>
    <row r="155" spans="1:13" x14ac:dyDescent="0.2">
      <c r="A155" s="41">
        <v>42033</v>
      </c>
      <c r="B155" s="42" t="s">
        <v>417</v>
      </c>
      <c r="C155" s="43" t="s">
        <v>102</v>
      </c>
      <c r="D155" s="44" t="s">
        <v>9</v>
      </c>
      <c r="E155" s="49">
        <v>4000</v>
      </c>
      <c r="F155" s="51">
        <f t="shared" si="9"/>
        <v>6.0979606894964151</v>
      </c>
      <c r="G155" s="50">
        <f t="shared" si="10"/>
        <v>6.9454862673845525</v>
      </c>
      <c r="H155" s="52">
        <v>575.91359999999997</v>
      </c>
      <c r="I155" s="53" t="s">
        <v>35</v>
      </c>
      <c r="J155" s="55" t="s">
        <v>472</v>
      </c>
      <c r="K155" s="54" t="s">
        <v>418</v>
      </c>
      <c r="L155" s="45" t="s">
        <v>13</v>
      </c>
      <c r="M155" s="45" t="s">
        <v>473</v>
      </c>
    </row>
    <row r="156" spans="1:13" x14ac:dyDescent="0.2">
      <c r="A156" s="41">
        <v>42033</v>
      </c>
      <c r="B156" s="42" t="s">
        <v>401</v>
      </c>
      <c r="C156" s="43" t="s">
        <v>94</v>
      </c>
      <c r="D156" s="44" t="s">
        <v>9</v>
      </c>
      <c r="E156" s="49">
        <v>400</v>
      </c>
      <c r="F156" s="51">
        <f t="shared" si="9"/>
        <v>0.60979606894964156</v>
      </c>
      <c r="G156" s="50">
        <f t="shared" si="10"/>
        <v>0.6945486267384553</v>
      </c>
      <c r="H156" s="52">
        <v>575.91359999999997</v>
      </c>
      <c r="I156" s="53" t="s">
        <v>35</v>
      </c>
      <c r="J156" s="55" t="s">
        <v>472</v>
      </c>
      <c r="K156" s="54" t="s">
        <v>418</v>
      </c>
      <c r="L156" s="45" t="s">
        <v>13</v>
      </c>
      <c r="M156" s="45" t="s">
        <v>473</v>
      </c>
    </row>
    <row r="157" spans="1:13" x14ac:dyDescent="0.2">
      <c r="A157" s="41">
        <v>42033</v>
      </c>
      <c r="B157" s="42" t="s">
        <v>402</v>
      </c>
      <c r="C157" s="43" t="s">
        <v>94</v>
      </c>
      <c r="D157" s="44" t="s">
        <v>9</v>
      </c>
      <c r="E157" s="49">
        <v>400</v>
      </c>
      <c r="F157" s="51">
        <f t="shared" si="9"/>
        <v>0.60979606894964156</v>
      </c>
      <c r="G157" s="50">
        <f t="shared" si="10"/>
        <v>0.6945486267384553</v>
      </c>
      <c r="H157" s="52">
        <v>575.91359999999997</v>
      </c>
      <c r="I157" s="53" t="s">
        <v>35</v>
      </c>
      <c r="J157" s="55" t="s">
        <v>472</v>
      </c>
      <c r="K157" s="54" t="s">
        <v>418</v>
      </c>
      <c r="L157" s="45" t="s">
        <v>13</v>
      </c>
      <c r="M157" s="45" t="s">
        <v>473</v>
      </c>
    </row>
    <row r="158" spans="1:13" x14ac:dyDescent="0.2">
      <c r="A158" s="41">
        <v>42033</v>
      </c>
      <c r="B158" s="42" t="s">
        <v>419</v>
      </c>
      <c r="C158" s="43" t="s">
        <v>102</v>
      </c>
      <c r="D158" s="44" t="s">
        <v>9</v>
      </c>
      <c r="E158" s="49">
        <v>53550</v>
      </c>
      <c r="F158" s="51">
        <f t="shared" si="9"/>
        <v>81.636448730633262</v>
      </c>
      <c r="G158" s="50">
        <f t="shared" si="10"/>
        <v>92.98269740461069</v>
      </c>
      <c r="H158" s="52">
        <v>575.91359999999997</v>
      </c>
      <c r="I158" s="53" t="s">
        <v>35</v>
      </c>
      <c r="J158" s="55" t="s">
        <v>472</v>
      </c>
      <c r="K158" s="54" t="s">
        <v>420</v>
      </c>
      <c r="L158" s="45" t="s">
        <v>13</v>
      </c>
      <c r="M158" s="45" t="s">
        <v>473</v>
      </c>
    </row>
    <row r="159" spans="1:13" x14ac:dyDescent="0.2">
      <c r="A159" s="41">
        <v>42033</v>
      </c>
      <c r="B159" s="42" t="s">
        <v>421</v>
      </c>
      <c r="C159" s="43" t="s">
        <v>102</v>
      </c>
      <c r="D159" s="44" t="s">
        <v>9</v>
      </c>
      <c r="E159" s="49">
        <v>8000</v>
      </c>
      <c r="F159" s="51">
        <f t="shared" si="9"/>
        <v>12.19592137899283</v>
      </c>
      <c r="G159" s="50">
        <f t="shared" si="10"/>
        <v>13.890972534769105</v>
      </c>
      <c r="H159" s="52">
        <v>575.91359999999997</v>
      </c>
      <c r="I159" s="53" t="s">
        <v>35</v>
      </c>
      <c r="J159" s="55" t="s">
        <v>472</v>
      </c>
      <c r="K159" s="54" t="s">
        <v>420</v>
      </c>
      <c r="L159" s="45" t="s">
        <v>13</v>
      </c>
      <c r="M159" s="45" t="s">
        <v>473</v>
      </c>
    </row>
    <row r="160" spans="1:13" x14ac:dyDescent="0.2">
      <c r="A160" s="41">
        <v>42033</v>
      </c>
      <c r="B160" s="42" t="s">
        <v>422</v>
      </c>
      <c r="C160" s="43" t="s">
        <v>94</v>
      </c>
      <c r="D160" s="44" t="s">
        <v>9</v>
      </c>
      <c r="E160" s="49">
        <v>600</v>
      </c>
      <c r="F160" s="51">
        <f t="shared" si="9"/>
        <v>0.91469410342446233</v>
      </c>
      <c r="G160" s="50">
        <f t="shared" si="10"/>
        <v>1.0418229401076828</v>
      </c>
      <c r="H160" s="52">
        <v>575.91359999999997</v>
      </c>
      <c r="I160" s="53" t="s">
        <v>35</v>
      </c>
      <c r="J160" s="55" t="s">
        <v>472</v>
      </c>
      <c r="K160" s="54" t="s">
        <v>420</v>
      </c>
      <c r="L160" s="45" t="s">
        <v>13</v>
      </c>
      <c r="M160" s="45" t="s">
        <v>473</v>
      </c>
    </row>
    <row r="161" spans="1:13" x14ac:dyDescent="0.2">
      <c r="A161" s="41">
        <v>42033</v>
      </c>
      <c r="B161" s="42" t="s">
        <v>423</v>
      </c>
      <c r="C161" s="43" t="s">
        <v>94</v>
      </c>
      <c r="D161" s="44" t="s">
        <v>9</v>
      </c>
      <c r="E161" s="49">
        <v>2000</v>
      </c>
      <c r="F161" s="51">
        <f t="shared" si="9"/>
        <v>3.0489803447482076</v>
      </c>
      <c r="G161" s="50">
        <f t="shared" si="10"/>
        <v>3.4727431336922763</v>
      </c>
      <c r="H161" s="52">
        <v>575.91359999999997</v>
      </c>
      <c r="I161" s="53" t="s">
        <v>35</v>
      </c>
      <c r="J161" s="55" t="s">
        <v>472</v>
      </c>
      <c r="K161" s="54" t="s">
        <v>420</v>
      </c>
      <c r="L161" s="45" t="s">
        <v>13</v>
      </c>
      <c r="M161" s="45" t="s">
        <v>473</v>
      </c>
    </row>
    <row r="162" spans="1:13" x14ac:dyDescent="0.2">
      <c r="A162" s="41">
        <v>42033</v>
      </c>
      <c r="B162" s="42" t="s">
        <v>267</v>
      </c>
      <c r="C162" s="43" t="s">
        <v>94</v>
      </c>
      <c r="D162" s="44" t="s">
        <v>8</v>
      </c>
      <c r="E162" s="49">
        <v>1700</v>
      </c>
      <c r="F162" s="51">
        <f t="shared" si="9"/>
        <v>2.5916332930359767</v>
      </c>
      <c r="G162" s="50">
        <f t="shared" si="10"/>
        <v>2.9518316636384347</v>
      </c>
      <c r="H162" s="52">
        <v>575.91359999999997</v>
      </c>
      <c r="I162" s="53" t="s">
        <v>12</v>
      </c>
      <c r="J162" s="55" t="s">
        <v>472</v>
      </c>
      <c r="K162" s="54" t="s">
        <v>424</v>
      </c>
      <c r="L162" s="45" t="s">
        <v>13</v>
      </c>
      <c r="M162" s="45" t="s">
        <v>473</v>
      </c>
    </row>
    <row r="163" spans="1:13" x14ac:dyDescent="0.2">
      <c r="A163" s="41">
        <v>42033</v>
      </c>
      <c r="B163" s="42" t="s">
        <v>239</v>
      </c>
      <c r="C163" s="43" t="str">
        <f>IF(B163="Crédit téléphone", "Telephone",IF(B163="Frais visa", "Travel Expenses",IF(B163="Transport local","Transport",IF(B163="Boissons","Trust Building",IF(B163="Nourriture","Travel Subsistence",IF(B163="Bonus opération","Bonus",IF(B163="Hébergement","Travel Subsistence",IF(B163&lt;&gt;"","Transport",""))))))))</f>
        <v>Transport</v>
      </c>
      <c r="D163" s="44" t="s">
        <v>8</v>
      </c>
      <c r="E163" s="49">
        <v>1200</v>
      </c>
      <c r="F163" s="51">
        <f t="shared" si="9"/>
        <v>1.8293882068489247</v>
      </c>
      <c r="G163" s="50">
        <f t="shared" si="10"/>
        <v>2.0836458802153657</v>
      </c>
      <c r="H163" s="52">
        <v>575.91359999999997</v>
      </c>
      <c r="I163" s="53" t="s">
        <v>12</v>
      </c>
      <c r="J163" s="55" t="s">
        <v>472</v>
      </c>
      <c r="K163" s="54" t="s">
        <v>424</v>
      </c>
      <c r="L163" s="45" t="s">
        <v>13</v>
      </c>
      <c r="M163" s="45" t="s">
        <v>473</v>
      </c>
    </row>
    <row r="164" spans="1:13" x14ac:dyDescent="0.2">
      <c r="A164" s="41">
        <v>42033</v>
      </c>
      <c r="B164" s="42" t="s">
        <v>425</v>
      </c>
      <c r="C164" s="43" t="str">
        <f>IF(B164="Crédit téléphone", "Telephone",IF(B164="Frais visa", "Travel Expenses",IF(B164="Transport local","Transport",IF(B164="Boissons","Trust Building",IF(B164="Nourriture","Travel Subsistence",IF(B164="Bonus opération","Bonus",IF(B164="Hébergement","Travel Subsistence",IF(B164&lt;&gt;"","Transport",""))))))))</f>
        <v>Transport</v>
      </c>
      <c r="D164" s="44" t="s">
        <v>8</v>
      </c>
      <c r="E164" s="49">
        <v>1700</v>
      </c>
      <c r="F164" s="51">
        <f t="shared" si="9"/>
        <v>2.5916332930359767</v>
      </c>
      <c r="G164" s="50">
        <f t="shared" si="10"/>
        <v>2.9518316636384347</v>
      </c>
      <c r="H164" s="52">
        <v>575.91359999999997</v>
      </c>
      <c r="I164" s="53" t="s">
        <v>12</v>
      </c>
      <c r="J164" s="55" t="s">
        <v>472</v>
      </c>
      <c r="K164" s="54" t="s">
        <v>424</v>
      </c>
      <c r="L164" s="45" t="s">
        <v>13</v>
      </c>
      <c r="M164" s="45" t="s">
        <v>473</v>
      </c>
    </row>
    <row r="165" spans="1:13" x14ac:dyDescent="0.2">
      <c r="A165" s="41">
        <v>42033</v>
      </c>
      <c r="B165" s="42" t="s">
        <v>426</v>
      </c>
      <c r="C165" s="43" t="s">
        <v>215</v>
      </c>
      <c r="D165" s="44" t="s">
        <v>8</v>
      </c>
      <c r="E165" s="49">
        <v>1200</v>
      </c>
      <c r="F165" s="51">
        <f t="shared" si="9"/>
        <v>1.8293882068489247</v>
      </c>
      <c r="G165" s="50">
        <f t="shared" si="10"/>
        <v>2.0836458802153657</v>
      </c>
      <c r="H165" s="52">
        <v>575.91359999999997</v>
      </c>
      <c r="I165" s="53" t="s">
        <v>12</v>
      </c>
      <c r="J165" s="55" t="s">
        <v>472</v>
      </c>
      <c r="K165" s="54" t="s">
        <v>424</v>
      </c>
      <c r="L165" s="45" t="s">
        <v>13</v>
      </c>
      <c r="M165" s="45" t="s">
        <v>473</v>
      </c>
    </row>
    <row r="166" spans="1:13" x14ac:dyDescent="0.2">
      <c r="A166" s="41">
        <v>42033</v>
      </c>
      <c r="B166" s="42" t="s">
        <v>427</v>
      </c>
      <c r="C166" s="43" t="s">
        <v>203</v>
      </c>
      <c r="D166" s="44" t="s">
        <v>14</v>
      </c>
      <c r="E166" s="49">
        <v>20000</v>
      </c>
      <c r="F166" s="51">
        <f t="shared" si="9"/>
        <v>30.489803447482075</v>
      </c>
      <c r="G166" s="50">
        <f t="shared" si="10"/>
        <v>34.727431336922763</v>
      </c>
      <c r="H166" s="52">
        <v>575.91359999999997</v>
      </c>
      <c r="I166" s="53" t="s">
        <v>15</v>
      </c>
      <c r="J166" s="55" t="s">
        <v>472</v>
      </c>
      <c r="K166" s="54" t="s">
        <v>428</v>
      </c>
      <c r="L166" s="45" t="s">
        <v>13</v>
      </c>
      <c r="M166" s="45" t="s">
        <v>473</v>
      </c>
    </row>
    <row r="167" spans="1:13" x14ac:dyDescent="0.2">
      <c r="A167" s="41">
        <v>42033</v>
      </c>
      <c r="B167" s="42" t="s">
        <v>429</v>
      </c>
      <c r="C167" s="43" t="s">
        <v>203</v>
      </c>
      <c r="D167" s="44" t="s">
        <v>14</v>
      </c>
      <c r="E167" s="49">
        <v>20000</v>
      </c>
      <c r="F167" s="51">
        <f t="shared" si="9"/>
        <v>30.489803447482075</v>
      </c>
      <c r="G167" s="50">
        <f t="shared" si="10"/>
        <v>34.727431336922763</v>
      </c>
      <c r="H167" s="52">
        <v>575.91359999999997</v>
      </c>
      <c r="I167" s="53" t="s">
        <v>15</v>
      </c>
      <c r="J167" s="55" t="s">
        <v>472</v>
      </c>
      <c r="K167" s="54" t="s">
        <v>428</v>
      </c>
      <c r="L167" s="45" t="s">
        <v>13</v>
      </c>
      <c r="M167" s="45" t="s">
        <v>473</v>
      </c>
    </row>
    <row r="168" spans="1:13" x14ac:dyDescent="0.2">
      <c r="A168" s="41">
        <v>42033</v>
      </c>
      <c r="B168" s="42" t="s">
        <v>430</v>
      </c>
      <c r="C168" s="43" t="s">
        <v>203</v>
      </c>
      <c r="D168" s="44" t="s">
        <v>14</v>
      </c>
      <c r="E168" s="49">
        <v>20000</v>
      </c>
      <c r="F168" s="51">
        <f t="shared" si="9"/>
        <v>30.489803447482075</v>
      </c>
      <c r="G168" s="50">
        <f t="shared" si="10"/>
        <v>34.727431336922763</v>
      </c>
      <c r="H168" s="52">
        <v>575.91359999999997</v>
      </c>
      <c r="I168" s="53" t="s">
        <v>15</v>
      </c>
      <c r="J168" s="55" t="s">
        <v>472</v>
      </c>
      <c r="K168" s="54" t="s">
        <v>428</v>
      </c>
      <c r="L168" s="45" t="s">
        <v>13</v>
      </c>
      <c r="M168" s="45" t="s">
        <v>473</v>
      </c>
    </row>
    <row r="169" spans="1:13" x14ac:dyDescent="0.2">
      <c r="A169" s="41">
        <v>42033</v>
      </c>
      <c r="B169" s="42" t="s">
        <v>431</v>
      </c>
      <c r="C169" s="43" t="s">
        <v>203</v>
      </c>
      <c r="D169" s="44" t="s">
        <v>14</v>
      </c>
      <c r="E169" s="49">
        <v>20000</v>
      </c>
      <c r="F169" s="51">
        <f t="shared" si="9"/>
        <v>30.489803447482075</v>
      </c>
      <c r="G169" s="50">
        <f t="shared" si="10"/>
        <v>34.727431336922763</v>
      </c>
      <c r="H169" s="52">
        <v>575.91359999999997</v>
      </c>
      <c r="I169" s="53" t="s">
        <v>15</v>
      </c>
      <c r="J169" s="55" t="s">
        <v>472</v>
      </c>
      <c r="K169" s="54" t="s">
        <v>428</v>
      </c>
      <c r="L169" s="45" t="s">
        <v>13</v>
      </c>
      <c r="M169" s="45" t="s">
        <v>473</v>
      </c>
    </row>
    <row r="170" spans="1:13" x14ac:dyDescent="0.2">
      <c r="A170" s="41">
        <v>42033</v>
      </c>
      <c r="B170" s="42" t="s">
        <v>432</v>
      </c>
      <c r="C170" s="43" t="s">
        <v>203</v>
      </c>
      <c r="D170" s="44" t="s">
        <v>14</v>
      </c>
      <c r="E170" s="49">
        <v>20000</v>
      </c>
      <c r="F170" s="51">
        <f t="shared" si="9"/>
        <v>30.489803447482075</v>
      </c>
      <c r="G170" s="50">
        <f t="shared" si="10"/>
        <v>34.727431336922763</v>
      </c>
      <c r="H170" s="52">
        <v>575.91359999999997</v>
      </c>
      <c r="I170" s="53" t="s">
        <v>15</v>
      </c>
      <c r="J170" s="55" t="s">
        <v>472</v>
      </c>
      <c r="K170" s="54" t="s">
        <v>428</v>
      </c>
      <c r="L170" s="45" t="s">
        <v>13</v>
      </c>
      <c r="M170" s="45" t="s">
        <v>473</v>
      </c>
    </row>
    <row r="171" spans="1:13" x14ac:dyDescent="0.2">
      <c r="A171" s="41">
        <v>42033</v>
      </c>
      <c r="B171" s="42" t="s">
        <v>433</v>
      </c>
      <c r="C171" s="43" t="s">
        <v>203</v>
      </c>
      <c r="D171" s="44" t="s">
        <v>14</v>
      </c>
      <c r="E171" s="49">
        <v>20000</v>
      </c>
      <c r="F171" s="51">
        <f t="shared" si="9"/>
        <v>30.489803447482075</v>
      </c>
      <c r="G171" s="50">
        <f t="shared" si="10"/>
        <v>34.727431336922763</v>
      </c>
      <c r="H171" s="52">
        <v>575.91359999999997</v>
      </c>
      <c r="I171" s="53" t="s">
        <v>15</v>
      </c>
      <c r="J171" s="55" t="s">
        <v>472</v>
      </c>
      <c r="K171" s="54" t="s">
        <v>428</v>
      </c>
      <c r="L171" s="45" t="s">
        <v>13</v>
      </c>
      <c r="M171" s="45" t="s">
        <v>473</v>
      </c>
    </row>
    <row r="172" spans="1:13" x14ac:dyDescent="0.2">
      <c r="A172" s="41">
        <v>42033</v>
      </c>
      <c r="B172" s="42" t="s">
        <v>434</v>
      </c>
      <c r="C172" s="43" t="s">
        <v>203</v>
      </c>
      <c r="D172" s="44" t="s">
        <v>14</v>
      </c>
      <c r="E172" s="49">
        <v>20000</v>
      </c>
      <c r="F172" s="51">
        <f t="shared" si="9"/>
        <v>30.489803447482075</v>
      </c>
      <c r="G172" s="50">
        <f t="shared" si="10"/>
        <v>34.727431336922763</v>
      </c>
      <c r="H172" s="52">
        <v>575.91359999999997</v>
      </c>
      <c r="I172" s="53" t="s">
        <v>15</v>
      </c>
      <c r="J172" s="55" t="s">
        <v>472</v>
      </c>
      <c r="K172" s="54" t="s">
        <v>428</v>
      </c>
      <c r="L172" s="45" t="s">
        <v>13</v>
      </c>
      <c r="M172" s="45" t="s">
        <v>473</v>
      </c>
    </row>
    <row r="173" spans="1:13" x14ac:dyDescent="0.2">
      <c r="A173" s="41">
        <v>42033</v>
      </c>
      <c r="B173" s="42" t="s">
        <v>435</v>
      </c>
      <c r="C173" s="43" t="s">
        <v>203</v>
      </c>
      <c r="D173" s="44" t="s">
        <v>14</v>
      </c>
      <c r="E173" s="49">
        <v>20000</v>
      </c>
      <c r="F173" s="51">
        <f t="shared" si="9"/>
        <v>30.489803447482075</v>
      </c>
      <c r="G173" s="50">
        <f t="shared" si="10"/>
        <v>34.727431336922763</v>
      </c>
      <c r="H173" s="52">
        <v>575.91359999999997</v>
      </c>
      <c r="I173" s="53" t="s">
        <v>15</v>
      </c>
      <c r="J173" s="55" t="s">
        <v>472</v>
      </c>
      <c r="K173" s="54" t="s">
        <v>428</v>
      </c>
      <c r="L173" s="45" t="s">
        <v>13</v>
      </c>
      <c r="M173" s="45" t="s">
        <v>473</v>
      </c>
    </row>
    <row r="174" spans="1:13" x14ac:dyDescent="0.2">
      <c r="A174" s="41">
        <v>42033</v>
      </c>
      <c r="B174" s="42" t="s">
        <v>436</v>
      </c>
      <c r="C174" s="43" t="s">
        <v>203</v>
      </c>
      <c r="D174" s="44" t="s">
        <v>14</v>
      </c>
      <c r="E174" s="49">
        <v>20000</v>
      </c>
      <c r="F174" s="51">
        <f t="shared" si="9"/>
        <v>30.489803447482075</v>
      </c>
      <c r="G174" s="50">
        <f t="shared" si="10"/>
        <v>34.727431336922763</v>
      </c>
      <c r="H174" s="52">
        <v>575.91359999999997</v>
      </c>
      <c r="I174" s="53" t="s">
        <v>15</v>
      </c>
      <c r="J174" s="55" t="s">
        <v>472</v>
      </c>
      <c r="K174" s="54" t="s">
        <v>428</v>
      </c>
      <c r="L174" s="45" t="s">
        <v>13</v>
      </c>
      <c r="M174" s="45" t="s">
        <v>473</v>
      </c>
    </row>
    <row r="175" spans="1:13" x14ac:dyDescent="0.2">
      <c r="A175" s="41">
        <v>42033</v>
      </c>
      <c r="B175" s="42" t="s">
        <v>437</v>
      </c>
      <c r="C175" s="43" t="s">
        <v>203</v>
      </c>
      <c r="D175" s="44" t="s">
        <v>14</v>
      </c>
      <c r="E175" s="49">
        <v>20000</v>
      </c>
      <c r="F175" s="51">
        <f t="shared" si="9"/>
        <v>30.489803447482075</v>
      </c>
      <c r="G175" s="50">
        <f t="shared" si="10"/>
        <v>34.727431336922763</v>
      </c>
      <c r="H175" s="52">
        <v>575.91359999999997</v>
      </c>
      <c r="I175" s="53" t="s">
        <v>15</v>
      </c>
      <c r="J175" s="55" t="s">
        <v>472</v>
      </c>
      <c r="K175" s="54" t="s">
        <v>428</v>
      </c>
      <c r="L175" s="45" t="s">
        <v>13</v>
      </c>
      <c r="M175" s="45" t="s">
        <v>473</v>
      </c>
    </row>
    <row r="176" spans="1:13" x14ac:dyDescent="0.2">
      <c r="A176" s="41">
        <v>42033</v>
      </c>
      <c r="B176" s="42" t="s">
        <v>438</v>
      </c>
      <c r="C176" s="43" t="s">
        <v>203</v>
      </c>
      <c r="D176" s="44" t="s">
        <v>14</v>
      </c>
      <c r="E176" s="49">
        <v>5000</v>
      </c>
      <c r="F176" s="51">
        <f t="shared" si="9"/>
        <v>7.6224508618705187</v>
      </c>
      <c r="G176" s="50">
        <f t="shared" si="10"/>
        <v>8.6818578342306907</v>
      </c>
      <c r="H176" s="52">
        <v>575.91359999999997</v>
      </c>
      <c r="I176" s="53" t="s">
        <v>15</v>
      </c>
      <c r="J176" s="55" t="s">
        <v>472</v>
      </c>
      <c r="K176" s="54" t="s">
        <v>407</v>
      </c>
      <c r="L176" s="45" t="s">
        <v>13</v>
      </c>
      <c r="M176" s="45" t="s">
        <v>473</v>
      </c>
    </row>
    <row r="177" spans="1:13" x14ac:dyDescent="0.2">
      <c r="A177" s="41">
        <v>42033</v>
      </c>
      <c r="B177" s="42" t="s">
        <v>439</v>
      </c>
      <c r="C177" s="43" t="s">
        <v>203</v>
      </c>
      <c r="D177" s="44" t="s">
        <v>14</v>
      </c>
      <c r="E177" s="49">
        <v>5000</v>
      </c>
      <c r="F177" s="51">
        <f t="shared" si="9"/>
        <v>7.6224508618705187</v>
      </c>
      <c r="G177" s="50">
        <f t="shared" si="10"/>
        <v>8.6818578342306907</v>
      </c>
      <c r="H177" s="52">
        <v>575.91359999999997</v>
      </c>
      <c r="I177" s="53" t="s">
        <v>15</v>
      </c>
      <c r="J177" s="55" t="s">
        <v>472</v>
      </c>
      <c r="K177" s="54" t="s">
        <v>407</v>
      </c>
      <c r="L177" s="45" t="s">
        <v>13</v>
      </c>
      <c r="M177" s="45" t="s">
        <v>473</v>
      </c>
    </row>
    <row r="178" spans="1:13" x14ac:dyDescent="0.2">
      <c r="A178" s="41">
        <v>42033</v>
      </c>
      <c r="B178" s="42" t="s">
        <v>440</v>
      </c>
      <c r="C178" s="43" t="s">
        <v>203</v>
      </c>
      <c r="D178" s="44" t="s">
        <v>14</v>
      </c>
      <c r="E178" s="49">
        <v>5000</v>
      </c>
      <c r="F178" s="51">
        <f t="shared" si="9"/>
        <v>7.6224508618705187</v>
      </c>
      <c r="G178" s="50">
        <f t="shared" si="10"/>
        <v>8.6818578342306907</v>
      </c>
      <c r="H178" s="52">
        <v>575.91359999999997</v>
      </c>
      <c r="I178" s="53" t="s">
        <v>15</v>
      </c>
      <c r="J178" s="55" t="s">
        <v>472</v>
      </c>
      <c r="K178" s="54" t="s">
        <v>407</v>
      </c>
      <c r="L178" s="45" t="s">
        <v>13</v>
      </c>
      <c r="M178" s="45" t="s">
        <v>473</v>
      </c>
    </row>
    <row r="179" spans="1:13" x14ac:dyDescent="0.2">
      <c r="A179" s="41">
        <v>42033</v>
      </c>
      <c r="B179" s="42" t="s">
        <v>441</v>
      </c>
      <c r="C179" s="43" t="s">
        <v>203</v>
      </c>
      <c r="D179" s="44" t="s">
        <v>14</v>
      </c>
      <c r="E179" s="49">
        <v>5000</v>
      </c>
      <c r="F179" s="51">
        <f t="shared" si="9"/>
        <v>7.6224508618705187</v>
      </c>
      <c r="G179" s="50">
        <f t="shared" si="10"/>
        <v>8.6818578342306907</v>
      </c>
      <c r="H179" s="52">
        <v>575.91359999999997</v>
      </c>
      <c r="I179" s="53" t="s">
        <v>15</v>
      </c>
      <c r="J179" s="55" t="s">
        <v>472</v>
      </c>
      <c r="K179" s="54" t="s">
        <v>407</v>
      </c>
      <c r="L179" s="45" t="s">
        <v>13</v>
      </c>
      <c r="M179" s="45" t="s">
        <v>473</v>
      </c>
    </row>
    <row r="180" spans="1:13" x14ac:dyDescent="0.2">
      <c r="A180" s="41">
        <v>42033</v>
      </c>
      <c r="B180" s="42" t="s">
        <v>442</v>
      </c>
      <c r="C180" s="43" t="s">
        <v>203</v>
      </c>
      <c r="D180" s="44" t="s">
        <v>14</v>
      </c>
      <c r="E180" s="49">
        <v>5000</v>
      </c>
      <c r="F180" s="51">
        <f t="shared" si="9"/>
        <v>7.6224508618705187</v>
      </c>
      <c r="G180" s="50">
        <f t="shared" si="10"/>
        <v>8.6818578342306907</v>
      </c>
      <c r="H180" s="52">
        <v>575.91359999999997</v>
      </c>
      <c r="I180" s="53" t="s">
        <v>15</v>
      </c>
      <c r="J180" s="55" t="s">
        <v>472</v>
      </c>
      <c r="K180" s="54" t="s">
        <v>407</v>
      </c>
      <c r="L180" s="45" t="s">
        <v>13</v>
      </c>
      <c r="M180" s="45" t="s">
        <v>473</v>
      </c>
    </row>
    <row r="181" spans="1:13" x14ac:dyDescent="0.2">
      <c r="A181" s="41">
        <v>42033</v>
      </c>
      <c r="B181" s="42" t="s">
        <v>443</v>
      </c>
      <c r="C181" s="43" t="s">
        <v>203</v>
      </c>
      <c r="D181" s="44" t="s">
        <v>14</v>
      </c>
      <c r="E181" s="49">
        <v>5000</v>
      </c>
      <c r="F181" s="51">
        <f t="shared" si="9"/>
        <v>7.6224508618705187</v>
      </c>
      <c r="G181" s="50">
        <f t="shared" si="10"/>
        <v>8.6818578342306907</v>
      </c>
      <c r="H181" s="52">
        <v>575.91359999999997</v>
      </c>
      <c r="I181" s="53" t="s">
        <v>15</v>
      </c>
      <c r="J181" s="55" t="s">
        <v>472</v>
      </c>
      <c r="K181" s="54" t="s">
        <v>407</v>
      </c>
      <c r="L181" s="45" t="s">
        <v>13</v>
      </c>
      <c r="M181" s="45" t="s">
        <v>473</v>
      </c>
    </row>
    <row r="182" spans="1:13" x14ac:dyDescent="0.2">
      <c r="A182" s="41">
        <v>42033</v>
      </c>
      <c r="B182" s="42" t="s">
        <v>142</v>
      </c>
      <c r="C182" s="43" t="str">
        <f t="shared" ref="C182:C187" si="11">IF(B182="Crédit téléphone", "Telephone",IF(B182="Frais visa", "Travel Expenses",IF(B182="Transport local","Transport",IF(B182="Boissons","Trust Building",IF(B182="Nourriture","Travel Subsistence",IF(B182="Bonus opération","Bonus",IF(B182="Hébergement","Travel Subsistence",IF(B182&lt;&gt;"","Transport",""))))))))</f>
        <v>Transport</v>
      </c>
      <c r="D182" s="44" t="s">
        <v>8</v>
      </c>
      <c r="E182" s="49">
        <v>600</v>
      </c>
      <c r="F182" s="51">
        <f t="shared" si="9"/>
        <v>0.91469410342446233</v>
      </c>
      <c r="G182" s="50">
        <f t="shared" si="10"/>
        <v>1.0418229401076828</v>
      </c>
      <c r="H182" s="52">
        <v>575.91359999999997</v>
      </c>
      <c r="I182" s="53" t="s">
        <v>39</v>
      </c>
      <c r="J182" s="55" t="s">
        <v>472</v>
      </c>
      <c r="K182" s="54" t="s">
        <v>409</v>
      </c>
      <c r="L182" s="45" t="s">
        <v>13</v>
      </c>
      <c r="M182" s="45" t="s">
        <v>473</v>
      </c>
    </row>
    <row r="183" spans="1:13" x14ac:dyDescent="0.2">
      <c r="A183" s="41">
        <v>42033</v>
      </c>
      <c r="B183" s="42" t="s">
        <v>444</v>
      </c>
      <c r="C183" s="43" t="str">
        <f t="shared" si="11"/>
        <v>Transport</v>
      </c>
      <c r="D183" s="44" t="s">
        <v>8</v>
      </c>
      <c r="E183" s="49">
        <v>600</v>
      </c>
      <c r="F183" s="51">
        <f t="shared" si="9"/>
        <v>0.91469410342446233</v>
      </c>
      <c r="G183" s="50">
        <f t="shared" si="10"/>
        <v>1.0418229401076828</v>
      </c>
      <c r="H183" s="52">
        <v>575.91359999999997</v>
      </c>
      <c r="I183" s="53" t="s">
        <v>39</v>
      </c>
      <c r="J183" s="55" t="s">
        <v>472</v>
      </c>
      <c r="K183" s="54" t="s">
        <v>445</v>
      </c>
      <c r="L183" s="45" t="s">
        <v>13</v>
      </c>
      <c r="M183" s="45" t="s">
        <v>473</v>
      </c>
    </row>
    <row r="184" spans="1:13" x14ac:dyDescent="0.2">
      <c r="A184" s="41">
        <v>42033</v>
      </c>
      <c r="B184" s="42" t="s">
        <v>446</v>
      </c>
      <c r="C184" s="43" t="str">
        <f t="shared" si="11"/>
        <v>Transport</v>
      </c>
      <c r="D184" s="44" t="s">
        <v>8</v>
      </c>
      <c r="E184" s="49">
        <v>1500</v>
      </c>
      <c r="F184" s="51">
        <f t="shared" si="9"/>
        <v>2.2867352585611558</v>
      </c>
      <c r="G184" s="50">
        <f t="shared" si="10"/>
        <v>2.6045573502692072</v>
      </c>
      <c r="H184" s="52">
        <v>575.91359999999997</v>
      </c>
      <c r="I184" s="53" t="s">
        <v>39</v>
      </c>
      <c r="J184" s="55" t="s">
        <v>472</v>
      </c>
      <c r="K184" s="54" t="s">
        <v>445</v>
      </c>
      <c r="L184" s="45" t="s">
        <v>13</v>
      </c>
      <c r="M184" s="45" t="s">
        <v>473</v>
      </c>
    </row>
    <row r="185" spans="1:13" x14ac:dyDescent="0.2">
      <c r="A185" s="41">
        <v>42033</v>
      </c>
      <c r="B185" s="42" t="s">
        <v>447</v>
      </c>
      <c r="C185" s="43" t="str">
        <f t="shared" si="11"/>
        <v>Transport</v>
      </c>
      <c r="D185" s="44" t="s">
        <v>8</v>
      </c>
      <c r="E185" s="49">
        <v>200</v>
      </c>
      <c r="F185" s="51">
        <f t="shared" si="9"/>
        <v>0.30489803447482078</v>
      </c>
      <c r="G185" s="50">
        <f t="shared" si="10"/>
        <v>0.34727431336922765</v>
      </c>
      <c r="H185" s="52">
        <v>575.91359999999997</v>
      </c>
      <c r="I185" s="53" t="s">
        <v>39</v>
      </c>
      <c r="J185" s="55" t="s">
        <v>472</v>
      </c>
      <c r="K185" s="54" t="s">
        <v>445</v>
      </c>
      <c r="L185" s="45" t="s">
        <v>13</v>
      </c>
      <c r="M185" s="45" t="s">
        <v>473</v>
      </c>
    </row>
    <row r="186" spans="1:13" x14ac:dyDescent="0.2">
      <c r="A186" s="41">
        <v>42033</v>
      </c>
      <c r="B186" s="42" t="s">
        <v>448</v>
      </c>
      <c r="C186" s="43" t="str">
        <f t="shared" si="11"/>
        <v>Transport</v>
      </c>
      <c r="D186" s="44" t="s">
        <v>8</v>
      </c>
      <c r="E186" s="49">
        <v>200</v>
      </c>
      <c r="F186" s="51">
        <f t="shared" si="9"/>
        <v>0.30489803447482078</v>
      </c>
      <c r="G186" s="50">
        <f t="shared" si="10"/>
        <v>0.34727431336922765</v>
      </c>
      <c r="H186" s="52">
        <v>575.91359999999997</v>
      </c>
      <c r="I186" s="53" t="s">
        <v>39</v>
      </c>
      <c r="J186" s="55" t="s">
        <v>472</v>
      </c>
      <c r="K186" s="54" t="s">
        <v>445</v>
      </c>
      <c r="L186" s="45" t="s">
        <v>13</v>
      </c>
      <c r="M186" s="45" t="s">
        <v>473</v>
      </c>
    </row>
    <row r="187" spans="1:13" x14ac:dyDescent="0.2">
      <c r="A187" s="41">
        <v>42033</v>
      </c>
      <c r="B187" s="42" t="s">
        <v>449</v>
      </c>
      <c r="C187" s="43" t="str">
        <f t="shared" si="11"/>
        <v>Transport</v>
      </c>
      <c r="D187" s="44" t="s">
        <v>8</v>
      </c>
      <c r="E187" s="49">
        <v>200</v>
      </c>
      <c r="F187" s="51">
        <f t="shared" si="9"/>
        <v>0.30489803447482078</v>
      </c>
      <c r="G187" s="50">
        <f t="shared" si="10"/>
        <v>0.34727431336922765</v>
      </c>
      <c r="H187" s="52">
        <v>575.91359999999997</v>
      </c>
      <c r="I187" s="53" t="s">
        <v>39</v>
      </c>
      <c r="J187" s="55" t="s">
        <v>472</v>
      </c>
      <c r="K187" s="54" t="s">
        <v>445</v>
      </c>
      <c r="L187" s="45" t="s">
        <v>13</v>
      </c>
      <c r="M187" s="45" t="s">
        <v>473</v>
      </c>
    </row>
    <row r="188" spans="1:13" x14ac:dyDescent="0.2">
      <c r="A188" s="41">
        <v>42033</v>
      </c>
      <c r="B188" s="42" t="s">
        <v>450</v>
      </c>
      <c r="C188" s="43" t="s">
        <v>249</v>
      </c>
      <c r="D188" s="44" t="s">
        <v>8</v>
      </c>
      <c r="E188" s="49">
        <v>5000</v>
      </c>
      <c r="F188" s="51">
        <f t="shared" si="9"/>
        <v>7.6224508618705187</v>
      </c>
      <c r="G188" s="50">
        <f t="shared" si="10"/>
        <v>8.6818578342306907</v>
      </c>
      <c r="H188" s="52">
        <v>575.91359999999997</v>
      </c>
      <c r="I188" s="53" t="s">
        <v>39</v>
      </c>
      <c r="J188" s="55" t="s">
        <v>472</v>
      </c>
      <c r="K188" s="54" t="s">
        <v>445</v>
      </c>
      <c r="L188" s="45" t="s">
        <v>13</v>
      </c>
      <c r="M188" s="45" t="s">
        <v>473</v>
      </c>
    </row>
    <row r="189" spans="1:13" x14ac:dyDescent="0.2">
      <c r="A189" s="41">
        <v>42033</v>
      </c>
      <c r="B189" s="42" t="s">
        <v>248</v>
      </c>
      <c r="C189" s="43" t="str">
        <f>IF(B189="Crédit téléphone", "Telephone",IF(B189="Frais visa", "Travel Expenses",IF(B189="Transport local","Transport",IF(B189="Boissons","Trust Building",IF(B189="Nourriture","Travel Subsistence",IF(B189="Bonus opération","Bonus",IF(B189="Hébergement","Travel Subsistence",IF(B189&lt;&gt;"","Transport",""))))))))</f>
        <v>Travel Subsistence</v>
      </c>
      <c r="D189" s="44" t="s">
        <v>8</v>
      </c>
      <c r="E189" s="49">
        <v>3000</v>
      </c>
      <c r="F189" s="51">
        <f t="shared" si="9"/>
        <v>4.5734705171223116</v>
      </c>
      <c r="G189" s="50">
        <f t="shared" si="10"/>
        <v>5.2091147005384144</v>
      </c>
      <c r="H189" s="52">
        <v>575.91359999999997</v>
      </c>
      <c r="I189" s="53" t="s">
        <v>39</v>
      </c>
      <c r="J189" s="55" t="s">
        <v>472</v>
      </c>
      <c r="K189" s="54" t="s">
        <v>445</v>
      </c>
      <c r="L189" s="45" t="s">
        <v>13</v>
      </c>
      <c r="M189" s="45" t="s">
        <v>473</v>
      </c>
    </row>
    <row r="190" spans="1:13" x14ac:dyDescent="0.2">
      <c r="A190" s="41">
        <v>42033</v>
      </c>
      <c r="B190" s="42" t="s">
        <v>241</v>
      </c>
      <c r="C190" s="43" t="str">
        <f>IF(B190="Crédit téléphone", "Telephone",IF(B190="Frais visa", "Travel Expenses",IF(B190="Transport local","Transport",IF(B190="Boissons","Trust Building",IF(B190="Nourriture","Travel Subsistence",IF(B190="Bonus opération","Bonus",IF(B190="Hébergement","Travel Subsistence",IF(B190&lt;&gt;"","Transport",""))))))))</f>
        <v>Trust Building</v>
      </c>
      <c r="D190" s="44" t="s">
        <v>8</v>
      </c>
      <c r="E190" s="49">
        <v>1500</v>
      </c>
      <c r="F190" s="51">
        <f t="shared" si="9"/>
        <v>2.2867352585611558</v>
      </c>
      <c r="G190" s="50">
        <f t="shared" si="10"/>
        <v>2.6045573502692072</v>
      </c>
      <c r="H190" s="52">
        <v>575.91359999999997</v>
      </c>
      <c r="I190" s="53" t="s">
        <v>39</v>
      </c>
      <c r="J190" s="55" t="s">
        <v>472</v>
      </c>
      <c r="K190" s="54" t="s">
        <v>445</v>
      </c>
      <c r="L190" s="45" t="s">
        <v>13</v>
      </c>
      <c r="M190" s="45" t="s">
        <v>473</v>
      </c>
    </row>
    <row r="191" spans="1:13" x14ac:dyDescent="0.2">
      <c r="A191" s="41">
        <v>42034</v>
      </c>
      <c r="B191" s="42" t="s">
        <v>451</v>
      </c>
      <c r="C191" s="43" t="s">
        <v>122</v>
      </c>
      <c r="D191" s="44" t="s">
        <v>9</v>
      </c>
      <c r="E191" s="49">
        <v>35000</v>
      </c>
      <c r="F191" s="51">
        <f t="shared" si="9"/>
        <v>53.357156033093631</v>
      </c>
      <c r="G191" s="50">
        <f t="shared" si="10"/>
        <v>60.773004839614835</v>
      </c>
      <c r="H191" s="52">
        <v>575.91359999999997</v>
      </c>
      <c r="I191" s="53" t="s">
        <v>35</v>
      </c>
      <c r="J191" s="55" t="s">
        <v>472</v>
      </c>
      <c r="K191" s="54" t="s">
        <v>452</v>
      </c>
      <c r="L191" s="45" t="s">
        <v>13</v>
      </c>
      <c r="M191" s="45" t="s">
        <v>473</v>
      </c>
    </row>
    <row r="192" spans="1:13" x14ac:dyDescent="0.2">
      <c r="A192" s="41">
        <v>42034</v>
      </c>
      <c r="B192" s="42" t="s">
        <v>118</v>
      </c>
      <c r="C192" s="43" t="s">
        <v>102</v>
      </c>
      <c r="D192" s="44" t="s">
        <v>9</v>
      </c>
      <c r="E192" s="49">
        <v>2000</v>
      </c>
      <c r="F192" s="51">
        <f t="shared" si="9"/>
        <v>3.0489803447482076</v>
      </c>
      <c r="G192" s="50">
        <f t="shared" si="10"/>
        <v>3.4727431336922763</v>
      </c>
      <c r="H192" s="52">
        <v>575.91359999999997</v>
      </c>
      <c r="I192" s="53" t="s">
        <v>35</v>
      </c>
      <c r="J192" s="55" t="s">
        <v>472</v>
      </c>
      <c r="K192" s="54" t="s">
        <v>453</v>
      </c>
      <c r="L192" s="45" t="s">
        <v>13</v>
      </c>
      <c r="M192" s="45" t="s">
        <v>473</v>
      </c>
    </row>
    <row r="193" spans="1:13" x14ac:dyDescent="0.2">
      <c r="A193" s="41">
        <v>42034</v>
      </c>
      <c r="B193" s="42" t="s">
        <v>454</v>
      </c>
      <c r="C193" s="43" t="s">
        <v>113</v>
      </c>
      <c r="D193" s="44" t="s">
        <v>9</v>
      </c>
      <c r="E193" s="49">
        <v>1500</v>
      </c>
      <c r="F193" s="51">
        <f t="shared" si="9"/>
        <v>2.2867352585611558</v>
      </c>
      <c r="G193" s="50">
        <f t="shared" si="10"/>
        <v>2.6045573502692072</v>
      </c>
      <c r="H193" s="52">
        <v>575.91359999999997</v>
      </c>
      <c r="I193" s="53" t="s">
        <v>35</v>
      </c>
      <c r="J193" s="55" t="s">
        <v>472</v>
      </c>
      <c r="K193" s="54" t="s">
        <v>453</v>
      </c>
      <c r="L193" s="45" t="s">
        <v>13</v>
      </c>
      <c r="M193" s="45" t="s">
        <v>473</v>
      </c>
    </row>
    <row r="194" spans="1:13" x14ac:dyDescent="0.2">
      <c r="A194" s="41">
        <v>42034</v>
      </c>
      <c r="B194" s="42" t="s">
        <v>455</v>
      </c>
      <c r="C194" s="43" t="str">
        <f>IF(B194="Crédit téléphone", "Telephone",IF(B194="Frais visa", "Travel Expenses",IF(B194="Transport local","Transport",IF(B194="Boissons","Trust Building",IF(B194="Nourriture","Travel Subsistence",IF(B194="Bonus opération","Bonus",IF(B194="Hébergement","Travel Subsistence",IF(B194&lt;&gt;"","Transport",""))))))))</f>
        <v>Transport</v>
      </c>
      <c r="D194" s="44" t="s">
        <v>8</v>
      </c>
      <c r="E194" s="49">
        <v>200</v>
      </c>
      <c r="F194" s="51">
        <f t="shared" ref="F194:F257" si="12">E194/655.957</f>
        <v>0.30489803447482078</v>
      </c>
      <c r="G194" s="50">
        <f t="shared" ref="G194:G257" si="13">E194/H194</f>
        <v>0.34727431336922765</v>
      </c>
      <c r="H194" s="52">
        <v>575.91359999999997</v>
      </c>
      <c r="I194" s="53" t="s">
        <v>39</v>
      </c>
      <c r="J194" s="55" t="s">
        <v>472</v>
      </c>
      <c r="K194" s="54" t="s">
        <v>445</v>
      </c>
      <c r="L194" s="45" t="s">
        <v>13</v>
      </c>
      <c r="M194" s="45" t="s">
        <v>473</v>
      </c>
    </row>
    <row r="195" spans="1:13" x14ac:dyDescent="0.2">
      <c r="A195" s="41">
        <v>42034</v>
      </c>
      <c r="B195" s="42" t="s">
        <v>456</v>
      </c>
      <c r="C195" s="43" t="str">
        <f>IF(B195="Crédit téléphone", "Telephone",IF(B195="Frais visa", "Travel Expenses",IF(B195="Transport local","Transport",IF(B195="Boissons","Trust Building",IF(B195="Nourriture","Travel Subsistence",IF(B195="Bonus opération","Bonus",IF(B195="Hébergement","Travel Subsistence",IF(B195&lt;&gt;"","Transport",""))))))))</f>
        <v>Transport</v>
      </c>
      <c r="D195" s="44" t="s">
        <v>8</v>
      </c>
      <c r="E195" s="49">
        <v>2000</v>
      </c>
      <c r="F195" s="51">
        <f t="shared" si="12"/>
        <v>3.0489803447482076</v>
      </c>
      <c r="G195" s="50">
        <f t="shared" si="13"/>
        <v>3.4727431336922763</v>
      </c>
      <c r="H195" s="52">
        <v>575.91359999999997</v>
      </c>
      <c r="I195" s="53" t="s">
        <v>39</v>
      </c>
      <c r="J195" s="55" t="s">
        <v>472</v>
      </c>
      <c r="K195" s="54" t="s">
        <v>445</v>
      </c>
      <c r="L195" s="45" t="s">
        <v>13</v>
      </c>
      <c r="M195" s="45" t="s">
        <v>473</v>
      </c>
    </row>
    <row r="196" spans="1:13" x14ac:dyDescent="0.2">
      <c r="A196" s="41">
        <v>42034</v>
      </c>
      <c r="B196" s="42" t="s">
        <v>457</v>
      </c>
      <c r="C196" s="43" t="str">
        <f>IF(B196="Crédit téléphone", "Telephone",IF(B196="Frais visa", "Travel Expenses",IF(B196="Transport local","Transport",IF(B196="Boissons","Trust Building",IF(B196="Nourriture","Travel Subsistence",IF(B196="Bonus opération","Bonus",IF(B196="Hébergement","Travel Subsistence",IF(B196&lt;&gt;"","Transport",""))))))))</f>
        <v>Transport</v>
      </c>
      <c r="D196" s="44" t="s">
        <v>8</v>
      </c>
      <c r="E196" s="49">
        <v>2000</v>
      </c>
      <c r="F196" s="51">
        <f t="shared" si="12"/>
        <v>3.0489803447482076</v>
      </c>
      <c r="G196" s="50">
        <f t="shared" si="13"/>
        <v>3.4727431336922763</v>
      </c>
      <c r="H196" s="52">
        <v>575.91359999999997</v>
      </c>
      <c r="I196" s="53" t="s">
        <v>39</v>
      </c>
      <c r="J196" s="55" t="s">
        <v>472</v>
      </c>
      <c r="K196" s="54" t="s">
        <v>445</v>
      </c>
      <c r="L196" s="45" t="s">
        <v>13</v>
      </c>
      <c r="M196" s="45" t="s">
        <v>473</v>
      </c>
    </row>
    <row r="197" spans="1:13" x14ac:dyDescent="0.2">
      <c r="A197" s="41">
        <v>42034</v>
      </c>
      <c r="B197" s="42" t="s">
        <v>449</v>
      </c>
      <c r="C197" s="43" t="str">
        <f>IF(B197="Crédit téléphone", "Telephone",IF(B197="Frais visa", "Travel Expenses",IF(B197="Transport local","Transport",IF(B197="Boissons","Trust Building",IF(B197="Nourriture","Travel Subsistence",IF(B197="Bonus opération","Bonus",IF(B197="Hébergement","Travel Subsistence",IF(B197&lt;&gt;"","Transport",""))))))))</f>
        <v>Transport</v>
      </c>
      <c r="D197" s="44" t="s">
        <v>8</v>
      </c>
      <c r="E197" s="49">
        <v>200</v>
      </c>
      <c r="F197" s="51">
        <f t="shared" si="12"/>
        <v>0.30489803447482078</v>
      </c>
      <c r="G197" s="50">
        <f t="shared" si="13"/>
        <v>0.34727431336922765</v>
      </c>
      <c r="H197" s="52">
        <v>575.91359999999997</v>
      </c>
      <c r="I197" s="53" t="s">
        <v>39</v>
      </c>
      <c r="J197" s="55" t="s">
        <v>472</v>
      </c>
      <c r="K197" s="54" t="s">
        <v>445</v>
      </c>
      <c r="L197" s="45" t="s">
        <v>13</v>
      </c>
      <c r="M197" s="45" t="s">
        <v>473</v>
      </c>
    </row>
    <row r="198" spans="1:13" x14ac:dyDescent="0.2">
      <c r="A198" s="41">
        <v>42034</v>
      </c>
      <c r="B198" s="42" t="s">
        <v>450</v>
      </c>
      <c r="C198" s="43" t="s">
        <v>249</v>
      </c>
      <c r="D198" s="44" t="s">
        <v>8</v>
      </c>
      <c r="E198" s="49">
        <v>5000</v>
      </c>
      <c r="F198" s="51">
        <f t="shared" si="12"/>
        <v>7.6224508618705187</v>
      </c>
      <c r="G198" s="50">
        <f t="shared" si="13"/>
        <v>8.6818578342306907</v>
      </c>
      <c r="H198" s="52">
        <v>575.91359999999997</v>
      </c>
      <c r="I198" s="53" t="s">
        <v>39</v>
      </c>
      <c r="J198" s="55" t="s">
        <v>472</v>
      </c>
      <c r="K198" s="54" t="s">
        <v>445</v>
      </c>
      <c r="L198" s="45" t="s">
        <v>13</v>
      </c>
      <c r="M198" s="45" t="s">
        <v>473</v>
      </c>
    </row>
    <row r="199" spans="1:13" x14ac:dyDescent="0.2">
      <c r="A199" s="41">
        <v>42034</v>
      </c>
      <c r="B199" s="42" t="s">
        <v>248</v>
      </c>
      <c r="C199" s="43" t="str">
        <f>IF(B199="Crédit téléphone", "Telephone",IF(B199="Frais visa", "Travel Expenses",IF(B199="Transport local","Transport",IF(B199="Boissons","Trust Building",IF(B199="Nourriture","Travel Subsistence",IF(B199="Bonus opération","Bonus",IF(B199="Hébergement","Travel Subsistence",IF(B199&lt;&gt;"","Transport",""))))))))</f>
        <v>Travel Subsistence</v>
      </c>
      <c r="D199" s="44" t="s">
        <v>8</v>
      </c>
      <c r="E199" s="49">
        <v>3000</v>
      </c>
      <c r="F199" s="51">
        <f t="shared" si="12"/>
        <v>4.5734705171223116</v>
      </c>
      <c r="G199" s="50">
        <f t="shared" si="13"/>
        <v>5.2091147005384144</v>
      </c>
      <c r="H199" s="52">
        <v>575.91359999999997</v>
      </c>
      <c r="I199" s="53" t="s">
        <v>39</v>
      </c>
      <c r="J199" s="55" t="s">
        <v>472</v>
      </c>
      <c r="K199" s="54" t="s">
        <v>445</v>
      </c>
      <c r="L199" s="45" t="s">
        <v>13</v>
      </c>
      <c r="M199" s="45" t="s">
        <v>473</v>
      </c>
    </row>
    <row r="200" spans="1:13" x14ac:dyDescent="0.2">
      <c r="A200" s="41">
        <v>42034</v>
      </c>
      <c r="B200" s="42" t="s">
        <v>241</v>
      </c>
      <c r="C200" s="43" t="str">
        <f>IF(B200="Crédit téléphone", "Telephone",IF(B200="Frais visa", "Travel Expenses",IF(B200="Transport local","Transport",IF(B200="Boissons","Trust Building",IF(B200="Nourriture","Travel Subsistence",IF(B200="Bonus opération","Bonus",IF(B200="Hébergement","Travel Subsistence",IF(B200&lt;&gt;"","Transport",""))))))))</f>
        <v>Trust Building</v>
      </c>
      <c r="D200" s="44" t="s">
        <v>8</v>
      </c>
      <c r="E200" s="49">
        <v>1500</v>
      </c>
      <c r="F200" s="51">
        <f t="shared" si="12"/>
        <v>2.2867352585611558</v>
      </c>
      <c r="G200" s="50">
        <f t="shared" si="13"/>
        <v>2.6045573502692072</v>
      </c>
      <c r="H200" s="52">
        <v>575.91359999999997</v>
      </c>
      <c r="I200" s="53" t="s">
        <v>39</v>
      </c>
      <c r="J200" s="55" t="s">
        <v>472</v>
      </c>
      <c r="K200" s="54" t="s">
        <v>445</v>
      </c>
      <c r="L200" s="45" t="s">
        <v>13</v>
      </c>
      <c r="M200" s="45" t="s">
        <v>473</v>
      </c>
    </row>
    <row r="201" spans="1:13" x14ac:dyDescent="0.2">
      <c r="A201" s="41">
        <v>42034</v>
      </c>
      <c r="B201" s="42" t="s">
        <v>458</v>
      </c>
      <c r="C201" s="43" t="s">
        <v>234</v>
      </c>
      <c r="D201" s="44" t="s">
        <v>9</v>
      </c>
      <c r="E201" s="49">
        <v>3300</v>
      </c>
      <c r="F201" s="51">
        <f t="shared" si="12"/>
        <v>5.0308175688345429</v>
      </c>
      <c r="G201" s="50">
        <f t="shared" si="13"/>
        <v>5.7300261705922555</v>
      </c>
      <c r="H201" s="52">
        <v>575.91359999999997</v>
      </c>
      <c r="I201" s="53" t="s">
        <v>217</v>
      </c>
      <c r="J201" s="55" t="s">
        <v>472</v>
      </c>
      <c r="K201" s="54" t="s">
        <v>459</v>
      </c>
      <c r="L201" s="45" t="s">
        <v>13</v>
      </c>
      <c r="M201" s="45" t="s">
        <v>473</v>
      </c>
    </row>
    <row r="202" spans="1:13" x14ac:dyDescent="0.2">
      <c r="A202" s="41">
        <v>42035</v>
      </c>
      <c r="B202" s="42" t="s">
        <v>137</v>
      </c>
      <c r="C202" s="43" t="s">
        <v>94</v>
      </c>
      <c r="D202" s="44" t="s">
        <v>8</v>
      </c>
      <c r="E202" s="49">
        <v>600</v>
      </c>
      <c r="F202" s="51">
        <f t="shared" si="12"/>
        <v>0.91469410342446233</v>
      </c>
      <c r="G202" s="50">
        <f t="shared" si="13"/>
        <v>1.0418229401076828</v>
      </c>
      <c r="H202" s="52">
        <v>575.91359999999997</v>
      </c>
      <c r="I202" s="53" t="s">
        <v>36</v>
      </c>
      <c r="J202" s="55" t="s">
        <v>472</v>
      </c>
      <c r="K202" s="54" t="s">
        <v>43</v>
      </c>
      <c r="L202" s="45" t="s">
        <v>13</v>
      </c>
      <c r="M202" s="45" t="s">
        <v>473</v>
      </c>
    </row>
    <row r="203" spans="1:13" x14ac:dyDescent="0.2">
      <c r="A203" s="41">
        <v>42035</v>
      </c>
      <c r="B203" s="42" t="s">
        <v>138</v>
      </c>
      <c r="C203" s="43" t="s">
        <v>94</v>
      </c>
      <c r="D203" s="44" t="str">
        <f>D202</f>
        <v>Investigation</v>
      </c>
      <c r="E203" s="49">
        <v>200</v>
      </c>
      <c r="F203" s="51">
        <f t="shared" si="12"/>
        <v>0.30489803447482078</v>
      </c>
      <c r="G203" s="50">
        <f t="shared" si="13"/>
        <v>0.34727431336922765</v>
      </c>
      <c r="H203" s="52">
        <v>575.91359999999997</v>
      </c>
      <c r="I203" s="53" t="str">
        <f>I202</f>
        <v>I70</v>
      </c>
      <c r="J203" s="55" t="s">
        <v>472</v>
      </c>
      <c r="K203" s="54" t="s">
        <v>43</v>
      </c>
      <c r="L203" s="45" t="s">
        <v>13</v>
      </c>
      <c r="M203" s="45" t="s">
        <v>473</v>
      </c>
    </row>
    <row r="204" spans="1:13" x14ac:dyDescent="0.2">
      <c r="A204" s="41">
        <v>42035</v>
      </c>
      <c r="B204" s="42" t="s">
        <v>139</v>
      </c>
      <c r="C204" s="43" t="s">
        <v>94</v>
      </c>
      <c r="D204" s="44" t="str">
        <f>D203</f>
        <v>Investigation</v>
      </c>
      <c r="E204" s="49">
        <v>800</v>
      </c>
      <c r="F204" s="51">
        <f t="shared" si="12"/>
        <v>1.2195921378992831</v>
      </c>
      <c r="G204" s="50">
        <f t="shared" si="13"/>
        <v>1.3890972534769106</v>
      </c>
      <c r="H204" s="52">
        <v>575.91359999999997</v>
      </c>
      <c r="I204" s="53" t="str">
        <f>I203</f>
        <v>I70</v>
      </c>
      <c r="J204" s="55" t="s">
        <v>472</v>
      </c>
      <c r="K204" s="54" t="s">
        <v>43</v>
      </c>
      <c r="L204" s="45" t="s">
        <v>13</v>
      </c>
      <c r="M204" s="45" t="s">
        <v>473</v>
      </c>
    </row>
    <row r="205" spans="1:13" x14ac:dyDescent="0.2">
      <c r="A205" s="41">
        <v>42035</v>
      </c>
      <c r="B205" s="42" t="s">
        <v>141</v>
      </c>
      <c r="C205" s="43" t="s">
        <v>94</v>
      </c>
      <c r="D205" s="44" t="s">
        <v>8</v>
      </c>
      <c r="E205" s="49">
        <v>500</v>
      </c>
      <c r="F205" s="51">
        <f t="shared" si="12"/>
        <v>0.76224508618705189</v>
      </c>
      <c r="G205" s="50">
        <f t="shared" si="13"/>
        <v>0.86818578342306907</v>
      </c>
      <c r="H205" s="52">
        <v>575.91359999999997</v>
      </c>
      <c r="I205" s="53" t="s">
        <v>39</v>
      </c>
      <c r="J205" s="55" t="s">
        <v>472</v>
      </c>
      <c r="K205" s="54" t="s">
        <v>45</v>
      </c>
      <c r="L205" s="45" t="s">
        <v>13</v>
      </c>
      <c r="M205" s="45" t="s">
        <v>473</v>
      </c>
    </row>
    <row r="206" spans="1:13" x14ac:dyDescent="0.2">
      <c r="A206" s="41">
        <v>42035</v>
      </c>
      <c r="B206" s="42" t="s">
        <v>166</v>
      </c>
      <c r="C206" s="43" t="s">
        <v>94</v>
      </c>
      <c r="D206" s="44" t="s">
        <v>8</v>
      </c>
      <c r="E206" s="49">
        <v>500</v>
      </c>
      <c r="F206" s="51">
        <f t="shared" si="12"/>
        <v>0.76224508618705189</v>
      </c>
      <c r="G206" s="50">
        <f t="shared" si="13"/>
        <v>0.86818578342306907</v>
      </c>
      <c r="H206" s="52">
        <v>575.91359999999997</v>
      </c>
      <c r="I206" s="53" t="s">
        <v>39</v>
      </c>
      <c r="J206" s="55" t="s">
        <v>472</v>
      </c>
      <c r="K206" s="54" t="s">
        <v>45</v>
      </c>
      <c r="L206" s="45" t="s">
        <v>13</v>
      </c>
      <c r="M206" s="45" t="s">
        <v>473</v>
      </c>
    </row>
    <row r="207" spans="1:13" x14ac:dyDescent="0.2">
      <c r="A207" s="41">
        <v>42035</v>
      </c>
      <c r="B207" s="42" t="s">
        <v>167</v>
      </c>
      <c r="C207" s="43" t="s">
        <v>94</v>
      </c>
      <c r="D207" s="44" t="s">
        <v>8</v>
      </c>
      <c r="E207" s="49">
        <v>1500</v>
      </c>
      <c r="F207" s="51">
        <f t="shared" si="12"/>
        <v>2.2867352585611558</v>
      </c>
      <c r="G207" s="50">
        <f t="shared" si="13"/>
        <v>2.6045573502692072</v>
      </c>
      <c r="H207" s="52">
        <v>575.91359999999997</v>
      </c>
      <c r="I207" s="53" t="s">
        <v>39</v>
      </c>
      <c r="J207" s="55" t="s">
        <v>472</v>
      </c>
      <c r="K207" s="54" t="s">
        <v>45</v>
      </c>
      <c r="L207" s="45" t="s">
        <v>13</v>
      </c>
      <c r="M207" s="45" t="s">
        <v>473</v>
      </c>
    </row>
    <row r="208" spans="1:13" x14ac:dyDescent="0.2">
      <c r="A208" s="41">
        <v>42035</v>
      </c>
      <c r="B208" s="42" t="s">
        <v>168</v>
      </c>
      <c r="C208" s="43" t="s">
        <v>94</v>
      </c>
      <c r="D208" s="44" t="s">
        <v>8</v>
      </c>
      <c r="E208" s="49">
        <v>800</v>
      </c>
      <c r="F208" s="51">
        <f t="shared" si="12"/>
        <v>1.2195921378992831</v>
      </c>
      <c r="G208" s="50">
        <f t="shared" si="13"/>
        <v>1.3890972534769106</v>
      </c>
      <c r="H208" s="52">
        <v>575.91359999999997</v>
      </c>
      <c r="I208" s="53" t="s">
        <v>39</v>
      </c>
      <c r="J208" s="55" t="s">
        <v>472</v>
      </c>
      <c r="K208" s="54" t="s">
        <v>45</v>
      </c>
      <c r="L208" s="45" t="s">
        <v>13</v>
      </c>
      <c r="M208" s="45" t="s">
        <v>473</v>
      </c>
    </row>
    <row r="209" spans="1:13" x14ac:dyDescent="0.2">
      <c r="A209" s="41">
        <v>42035</v>
      </c>
      <c r="B209" s="42" t="s">
        <v>169</v>
      </c>
      <c r="C209" s="43" t="s">
        <v>215</v>
      </c>
      <c r="D209" s="44" t="s">
        <v>8</v>
      </c>
      <c r="E209" s="49">
        <v>1200</v>
      </c>
      <c r="F209" s="51">
        <f t="shared" si="12"/>
        <v>1.8293882068489247</v>
      </c>
      <c r="G209" s="50">
        <f t="shared" si="13"/>
        <v>2.0836458802153657</v>
      </c>
      <c r="H209" s="52">
        <v>575.91359999999997</v>
      </c>
      <c r="I209" s="53" t="s">
        <v>39</v>
      </c>
      <c r="J209" s="55" t="s">
        <v>472</v>
      </c>
      <c r="K209" s="54" t="s">
        <v>45</v>
      </c>
      <c r="L209" s="45" t="s">
        <v>13</v>
      </c>
      <c r="M209" s="45" t="s">
        <v>473</v>
      </c>
    </row>
    <row r="210" spans="1:13" x14ac:dyDescent="0.2">
      <c r="A210" s="41">
        <v>42035</v>
      </c>
      <c r="B210" s="42" t="s">
        <v>282</v>
      </c>
      <c r="C210" s="43" t="s">
        <v>203</v>
      </c>
      <c r="D210" s="44" t="s">
        <v>14</v>
      </c>
      <c r="E210" s="49">
        <v>10000</v>
      </c>
      <c r="F210" s="51">
        <f t="shared" si="12"/>
        <v>15.244901723741037</v>
      </c>
      <c r="G210" s="50">
        <f t="shared" si="13"/>
        <v>17.363715668461381</v>
      </c>
      <c r="H210" s="52">
        <v>575.91359999999997</v>
      </c>
      <c r="I210" s="53" t="s">
        <v>15</v>
      </c>
      <c r="J210" s="55" t="s">
        <v>472</v>
      </c>
      <c r="K210" s="54" t="s">
        <v>44</v>
      </c>
      <c r="L210" s="45" t="s">
        <v>13</v>
      </c>
      <c r="M210" s="45" t="s">
        <v>473</v>
      </c>
    </row>
    <row r="211" spans="1:13" x14ac:dyDescent="0.2">
      <c r="A211" s="41">
        <v>42035</v>
      </c>
      <c r="B211" s="42" t="s">
        <v>277</v>
      </c>
      <c r="C211" s="43" t="s">
        <v>203</v>
      </c>
      <c r="D211" s="44" t="str">
        <f>D210</f>
        <v>Media</v>
      </c>
      <c r="E211" s="49">
        <v>10000</v>
      </c>
      <c r="F211" s="51">
        <f t="shared" si="12"/>
        <v>15.244901723741037</v>
      </c>
      <c r="G211" s="50">
        <f t="shared" si="13"/>
        <v>17.363715668461381</v>
      </c>
      <c r="H211" s="52">
        <v>575.91359999999997</v>
      </c>
      <c r="I211" s="53" t="s">
        <v>15</v>
      </c>
      <c r="J211" s="55" t="s">
        <v>472</v>
      </c>
      <c r="K211" s="54" t="s">
        <v>44</v>
      </c>
      <c r="L211" s="45" t="s">
        <v>13</v>
      </c>
      <c r="M211" s="45" t="s">
        <v>473</v>
      </c>
    </row>
    <row r="212" spans="1:13" x14ac:dyDescent="0.2">
      <c r="A212" s="41">
        <v>42035</v>
      </c>
      <c r="B212" s="42" t="s">
        <v>278</v>
      </c>
      <c r="C212" s="43" t="s">
        <v>203</v>
      </c>
      <c r="D212" s="44" t="str">
        <f>D211</f>
        <v>Media</v>
      </c>
      <c r="E212" s="49">
        <v>10000</v>
      </c>
      <c r="F212" s="51">
        <f t="shared" si="12"/>
        <v>15.244901723741037</v>
      </c>
      <c r="G212" s="50">
        <f t="shared" si="13"/>
        <v>17.363715668461381</v>
      </c>
      <c r="H212" s="52">
        <v>575.91359999999997</v>
      </c>
      <c r="I212" s="53" t="s">
        <v>15</v>
      </c>
      <c r="J212" s="55" t="s">
        <v>472</v>
      </c>
      <c r="K212" s="54" t="s">
        <v>44</v>
      </c>
      <c r="L212" s="45" t="s">
        <v>13</v>
      </c>
      <c r="M212" s="45" t="s">
        <v>473</v>
      </c>
    </row>
    <row r="213" spans="1:13" x14ac:dyDescent="0.2">
      <c r="A213" s="41">
        <v>42035</v>
      </c>
      <c r="B213" s="42" t="s">
        <v>279</v>
      </c>
      <c r="C213" s="43" t="s">
        <v>203</v>
      </c>
      <c r="D213" s="44" t="str">
        <f>D212</f>
        <v>Media</v>
      </c>
      <c r="E213" s="49">
        <v>10000</v>
      </c>
      <c r="F213" s="51">
        <f t="shared" si="12"/>
        <v>15.244901723741037</v>
      </c>
      <c r="G213" s="50">
        <f t="shared" si="13"/>
        <v>17.363715668461381</v>
      </c>
      <c r="H213" s="52">
        <v>575.91359999999997</v>
      </c>
      <c r="I213" s="53" t="s">
        <v>15</v>
      </c>
      <c r="J213" s="55" t="s">
        <v>472</v>
      </c>
      <c r="K213" s="54" t="s">
        <v>44</v>
      </c>
      <c r="L213" s="45" t="s">
        <v>13</v>
      </c>
      <c r="M213" s="45" t="s">
        <v>473</v>
      </c>
    </row>
    <row r="214" spans="1:13" x14ac:dyDescent="0.2">
      <c r="A214" s="41">
        <v>42035</v>
      </c>
      <c r="B214" s="42" t="s">
        <v>280</v>
      </c>
      <c r="C214" s="43" t="s">
        <v>203</v>
      </c>
      <c r="D214" s="44" t="str">
        <f>D213</f>
        <v>Media</v>
      </c>
      <c r="E214" s="49">
        <v>10000</v>
      </c>
      <c r="F214" s="51">
        <f t="shared" si="12"/>
        <v>15.244901723741037</v>
      </c>
      <c r="G214" s="50">
        <f t="shared" si="13"/>
        <v>17.363715668461381</v>
      </c>
      <c r="H214" s="52">
        <v>575.91359999999997</v>
      </c>
      <c r="I214" s="53" t="s">
        <v>15</v>
      </c>
      <c r="J214" s="55" t="s">
        <v>472</v>
      </c>
      <c r="K214" s="54" t="s">
        <v>44</v>
      </c>
      <c r="L214" s="45" t="s">
        <v>13</v>
      </c>
      <c r="M214" s="45" t="s">
        <v>473</v>
      </c>
    </row>
    <row r="215" spans="1:13" x14ac:dyDescent="0.2">
      <c r="A215" s="41">
        <v>42035</v>
      </c>
      <c r="B215" s="42" t="s">
        <v>281</v>
      </c>
      <c r="C215" s="43" t="s">
        <v>203</v>
      </c>
      <c r="D215" s="44" t="str">
        <f>D214</f>
        <v>Media</v>
      </c>
      <c r="E215" s="49">
        <v>10000</v>
      </c>
      <c r="F215" s="51">
        <f t="shared" si="12"/>
        <v>15.244901723741037</v>
      </c>
      <c r="G215" s="50">
        <f t="shared" si="13"/>
        <v>17.363715668461381</v>
      </c>
      <c r="H215" s="52">
        <v>575.91359999999997</v>
      </c>
      <c r="I215" s="53" t="s">
        <v>15</v>
      </c>
      <c r="J215" s="55" t="s">
        <v>472</v>
      </c>
      <c r="K215" s="54" t="s">
        <v>44</v>
      </c>
      <c r="L215" s="45" t="s">
        <v>13</v>
      </c>
      <c r="M215" s="45" t="s">
        <v>473</v>
      </c>
    </row>
    <row r="216" spans="1:13" x14ac:dyDescent="0.2">
      <c r="A216" s="41">
        <v>42035</v>
      </c>
      <c r="B216" s="42" t="s">
        <v>238</v>
      </c>
      <c r="C216" s="43" t="s">
        <v>94</v>
      </c>
      <c r="D216" s="44" t="s">
        <v>8</v>
      </c>
      <c r="E216" s="49">
        <v>1800</v>
      </c>
      <c r="F216" s="51">
        <f t="shared" si="12"/>
        <v>2.7440823102733867</v>
      </c>
      <c r="G216" s="50">
        <f t="shared" si="13"/>
        <v>3.1254688203230487</v>
      </c>
      <c r="H216" s="52">
        <v>575.91359999999997</v>
      </c>
      <c r="I216" s="53" t="s">
        <v>12</v>
      </c>
      <c r="J216" s="55" t="s">
        <v>472</v>
      </c>
      <c r="K216" s="54" t="s">
        <v>42</v>
      </c>
      <c r="L216" s="45" t="s">
        <v>13</v>
      </c>
      <c r="M216" s="45" t="s">
        <v>473</v>
      </c>
    </row>
    <row r="217" spans="1:13" x14ac:dyDescent="0.2">
      <c r="A217" s="41">
        <v>42035</v>
      </c>
      <c r="B217" s="42" t="s">
        <v>239</v>
      </c>
      <c r="C217" s="43" t="s">
        <v>94</v>
      </c>
      <c r="D217" s="44" t="s">
        <v>8</v>
      </c>
      <c r="E217" s="49">
        <v>1000</v>
      </c>
      <c r="F217" s="51">
        <f t="shared" si="12"/>
        <v>1.5244901723741038</v>
      </c>
      <c r="G217" s="50">
        <f t="shared" si="13"/>
        <v>1.7363715668461381</v>
      </c>
      <c r="H217" s="52">
        <v>575.91359999999997</v>
      </c>
      <c r="I217" s="53" t="s">
        <v>12</v>
      </c>
      <c r="J217" s="55" t="s">
        <v>472</v>
      </c>
      <c r="K217" s="54" t="s">
        <v>42</v>
      </c>
      <c r="L217" s="45" t="s">
        <v>13</v>
      </c>
      <c r="M217" s="45" t="s">
        <v>473</v>
      </c>
    </row>
    <row r="218" spans="1:13" x14ac:dyDescent="0.2">
      <c r="A218" s="41">
        <v>42035</v>
      </c>
      <c r="B218" s="42" t="s">
        <v>240</v>
      </c>
      <c r="C218" s="43" t="s">
        <v>94</v>
      </c>
      <c r="D218" s="44" t="s">
        <v>8</v>
      </c>
      <c r="E218" s="49">
        <v>1800</v>
      </c>
      <c r="F218" s="51">
        <f t="shared" si="12"/>
        <v>2.7440823102733867</v>
      </c>
      <c r="G218" s="50">
        <f t="shared" si="13"/>
        <v>3.1254688203230487</v>
      </c>
      <c r="H218" s="52">
        <v>575.91359999999997</v>
      </c>
      <c r="I218" s="53" t="s">
        <v>12</v>
      </c>
      <c r="J218" s="55" t="s">
        <v>472</v>
      </c>
      <c r="K218" s="54" t="s">
        <v>42</v>
      </c>
      <c r="L218" s="45" t="s">
        <v>13</v>
      </c>
      <c r="M218" s="45" t="s">
        <v>473</v>
      </c>
    </row>
    <row r="219" spans="1:13" x14ac:dyDescent="0.2">
      <c r="A219" s="41">
        <v>42035</v>
      </c>
      <c r="B219" s="42" t="s">
        <v>241</v>
      </c>
      <c r="C219" s="43" t="s">
        <v>215</v>
      </c>
      <c r="D219" s="44" t="s">
        <v>8</v>
      </c>
      <c r="E219" s="49">
        <v>1500</v>
      </c>
      <c r="F219" s="51">
        <f t="shared" si="12"/>
        <v>2.2867352585611558</v>
      </c>
      <c r="G219" s="50">
        <f t="shared" si="13"/>
        <v>2.6045573502692072</v>
      </c>
      <c r="H219" s="52">
        <v>575.91359999999997</v>
      </c>
      <c r="I219" s="53" t="s">
        <v>12</v>
      </c>
      <c r="J219" s="55" t="s">
        <v>472</v>
      </c>
      <c r="K219" s="54" t="s">
        <v>42</v>
      </c>
      <c r="L219" s="45" t="s">
        <v>13</v>
      </c>
      <c r="M219" s="45" t="s">
        <v>473</v>
      </c>
    </row>
    <row r="220" spans="1:13" x14ac:dyDescent="0.2">
      <c r="A220" s="41">
        <v>42038</v>
      </c>
      <c r="B220" s="42" t="s">
        <v>142</v>
      </c>
      <c r="C220" s="43" t="s">
        <v>94</v>
      </c>
      <c r="D220" s="44" t="s">
        <v>8</v>
      </c>
      <c r="E220" s="49">
        <v>600</v>
      </c>
      <c r="F220" s="51">
        <f t="shared" si="12"/>
        <v>0.91469410342446233</v>
      </c>
      <c r="G220" s="50">
        <f t="shared" si="13"/>
        <v>1.0418229401076828</v>
      </c>
      <c r="H220" s="52">
        <v>575.91359999999997</v>
      </c>
      <c r="I220" s="53" t="s">
        <v>39</v>
      </c>
      <c r="J220" s="55" t="s">
        <v>472</v>
      </c>
      <c r="K220" s="54" t="s">
        <v>47</v>
      </c>
      <c r="L220" s="45" t="s">
        <v>13</v>
      </c>
      <c r="M220" s="45" t="s">
        <v>473</v>
      </c>
    </row>
    <row r="221" spans="1:13" x14ac:dyDescent="0.2">
      <c r="A221" s="41">
        <v>42038</v>
      </c>
      <c r="B221" s="42" t="s">
        <v>143</v>
      </c>
      <c r="C221" s="43" t="s">
        <v>94</v>
      </c>
      <c r="D221" s="44" t="s">
        <v>8</v>
      </c>
      <c r="E221" s="49">
        <v>600</v>
      </c>
      <c r="F221" s="51">
        <f t="shared" si="12"/>
        <v>0.91469410342446233</v>
      </c>
      <c r="G221" s="50">
        <f t="shared" si="13"/>
        <v>1.0418229401076828</v>
      </c>
      <c r="H221" s="52">
        <v>575.91359999999997</v>
      </c>
      <c r="I221" s="53" t="s">
        <v>39</v>
      </c>
      <c r="J221" s="55" t="s">
        <v>472</v>
      </c>
      <c r="K221" s="54" t="s">
        <v>47</v>
      </c>
      <c r="L221" s="45" t="s">
        <v>13</v>
      </c>
      <c r="M221" s="45" t="s">
        <v>473</v>
      </c>
    </row>
    <row r="222" spans="1:13" x14ac:dyDescent="0.2">
      <c r="A222" s="41">
        <v>42038</v>
      </c>
      <c r="B222" s="42" t="s">
        <v>242</v>
      </c>
      <c r="C222" s="43" t="s">
        <v>94</v>
      </c>
      <c r="D222" s="44" t="s">
        <v>8</v>
      </c>
      <c r="E222" s="49">
        <v>800</v>
      </c>
      <c r="F222" s="51">
        <f t="shared" si="12"/>
        <v>1.2195921378992831</v>
      </c>
      <c r="G222" s="50">
        <f t="shared" si="13"/>
        <v>1.3890972534769106</v>
      </c>
      <c r="H222" s="52">
        <v>575.91359999999997</v>
      </c>
      <c r="I222" s="53" t="s">
        <v>12</v>
      </c>
      <c r="J222" s="55" t="s">
        <v>472</v>
      </c>
      <c r="K222" s="54" t="s">
        <v>272</v>
      </c>
      <c r="L222" s="45" t="s">
        <v>13</v>
      </c>
      <c r="M222" s="45" t="s">
        <v>473</v>
      </c>
    </row>
    <row r="223" spans="1:13" x14ac:dyDescent="0.2">
      <c r="A223" s="41">
        <v>42038</v>
      </c>
      <c r="B223" s="42" t="s">
        <v>243</v>
      </c>
      <c r="C223" s="43" t="s">
        <v>94</v>
      </c>
      <c r="D223" s="44" t="s">
        <v>8</v>
      </c>
      <c r="E223" s="49">
        <v>800</v>
      </c>
      <c r="F223" s="51">
        <f t="shared" si="12"/>
        <v>1.2195921378992831</v>
      </c>
      <c r="G223" s="50">
        <f t="shared" si="13"/>
        <v>1.3890972534769106</v>
      </c>
      <c r="H223" s="52">
        <v>575.91359999999997</v>
      </c>
      <c r="I223" s="53" t="s">
        <v>12</v>
      </c>
      <c r="J223" s="55" t="s">
        <v>472</v>
      </c>
      <c r="K223" s="54" t="s">
        <v>272</v>
      </c>
      <c r="L223" s="45" t="s">
        <v>13</v>
      </c>
      <c r="M223" s="45" t="s">
        <v>473</v>
      </c>
    </row>
    <row r="224" spans="1:13" x14ac:dyDescent="0.2">
      <c r="A224" s="41">
        <v>42039</v>
      </c>
      <c r="B224" s="42" t="s">
        <v>93</v>
      </c>
      <c r="C224" s="43" t="s">
        <v>94</v>
      </c>
      <c r="D224" s="44" t="s">
        <v>9</v>
      </c>
      <c r="E224" s="49">
        <v>100</v>
      </c>
      <c r="F224" s="51">
        <f t="shared" si="12"/>
        <v>0.15244901723741039</v>
      </c>
      <c r="G224" s="50">
        <f t="shared" si="13"/>
        <v>0.17363715668461382</v>
      </c>
      <c r="H224" s="52">
        <v>575.91359999999997</v>
      </c>
      <c r="I224" s="53" t="s">
        <v>35</v>
      </c>
      <c r="J224" s="55" t="s">
        <v>472</v>
      </c>
      <c r="K224" s="54" t="s">
        <v>48</v>
      </c>
      <c r="L224" s="45" t="s">
        <v>13</v>
      </c>
      <c r="M224" s="45" t="s">
        <v>473</v>
      </c>
    </row>
    <row r="225" spans="1:13" x14ac:dyDescent="0.2">
      <c r="A225" s="41">
        <v>42039</v>
      </c>
      <c r="B225" s="42" t="s">
        <v>95</v>
      </c>
      <c r="C225" s="43" t="s">
        <v>94</v>
      </c>
      <c r="D225" s="44" t="s">
        <v>9</v>
      </c>
      <c r="E225" s="49">
        <v>100</v>
      </c>
      <c r="F225" s="51">
        <f t="shared" si="12"/>
        <v>0.15244901723741039</v>
      </c>
      <c r="G225" s="50">
        <f t="shared" si="13"/>
        <v>0.17363715668461382</v>
      </c>
      <c r="H225" s="52">
        <v>575.91359999999997</v>
      </c>
      <c r="I225" s="53" t="s">
        <v>35</v>
      </c>
      <c r="J225" s="55" t="s">
        <v>472</v>
      </c>
      <c r="K225" s="54" t="s">
        <v>48</v>
      </c>
      <c r="L225" s="45" t="s">
        <v>13</v>
      </c>
      <c r="M225" s="45" t="s">
        <v>473</v>
      </c>
    </row>
    <row r="226" spans="1:13" x14ac:dyDescent="0.2">
      <c r="A226" s="41">
        <v>42039</v>
      </c>
      <c r="B226" s="42" t="s">
        <v>96</v>
      </c>
      <c r="C226" s="43" t="s">
        <v>94</v>
      </c>
      <c r="D226" s="44" t="s">
        <v>9</v>
      </c>
      <c r="E226" s="49">
        <v>800</v>
      </c>
      <c r="F226" s="51">
        <f t="shared" si="12"/>
        <v>1.2195921378992831</v>
      </c>
      <c r="G226" s="50">
        <f t="shared" si="13"/>
        <v>1.3890972534769106</v>
      </c>
      <c r="H226" s="52">
        <v>575.91359999999997</v>
      </c>
      <c r="I226" s="53" t="s">
        <v>35</v>
      </c>
      <c r="J226" s="55" t="s">
        <v>472</v>
      </c>
      <c r="K226" s="54" t="s">
        <v>48</v>
      </c>
      <c r="L226" s="45" t="s">
        <v>13</v>
      </c>
      <c r="M226" s="45" t="s">
        <v>473</v>
      </c>
    </row>
    <row r="227" spans="1:13" x14ac:dyDescent="0.2">
      <c r="A227" s="41">
        <v>42039</v>
      </c>
      <c r="B227" s="42" t="s">
        <v>97</v>
      </c>
      <c r="C227" s="43" t="s">
        <v>94</v>
      </c>
      <c r="D227" s="44" t="s">
        <v>9</v>
      </c>
      <c r="E227" s="49">
        <v>800</v>
      </c>
      <c r="F227" s="51">
        <f t="shared" si="12"/>
        <v>1.2195921378992831</v>
      </c>
      <c r="G227" s="50">
        <f t="shared" si="13"/>
        <v>1.3890972534769106</v>
      </c>
      <c r="H227" s="52">
        <v>575.91359999999997</v>
      </c>
      <c r="I227" s="53" t="s">
        <v>35</v>
      </c>
      <c r="J227" s="55" t="s">
        <v>472</v>
      </c>
      <c r="K227" s="54" t="s">
        <v>48</v>
      </c>
      <c r="L227" s="45" t="s">
        <v>13</v>
      </c>
      <c r="M227" s="45" t="s">
        <v>473</v>
      </c>
    </row>
    <row r="228" spans="1:13" x14ac:dyDescent="0.2">
      <c r="A228" s="41">
        <v>42039</v>
      </c>
      <c r="B228" s="42" t="s">
        <v>142</v>
      </c>
      <c r="C228" s="43" t="s">
        <v>94</v>
      </c>
      <c r="D228" s="44" t="s">
        <v>8</v>
      </c>
      <c r="E228" s="49">
        <v>600</v>
      </c>
      <c r="F228" s="51">
        <f t="shared" si="12"/>
        <v>0.91469410342446233</v>
      </c>
      <c r="G228" s="50">
        <f t="shared" si="13"/>
        <v>1.0418229401076828</v>
      </c>
      <c r="H228" s="52">
        <v>575.91359999999997</v>
      </c>
      <c r="I228" s="53" t="s">
        <v>39</v>
      </c>
      <c r="J228" s="55" t="s">
        <v>472</v>
      </c>
      <c r="K228" s="54" t="s">
        <v>47</v>
      </c>
      <c r="L228" s="45" t="s">
        <v>13</v>
      </c>
      <c r="M228" s="45" t="s">
        <v>473</v>
      </c>
    </row>
    <row r="229" spans="1:13" x14ac:dyDescent="0.2">
      <c r="A229" s="41">
        <v>42039</v>
      </c>
      <c r="B229" s="42" t="s">
        <v>144</v>
      </c>
      <c r="C229" s="43" t="s">
        <v>94</v>
      </c>
      <c r="D229" s="44" t="s">
        <v>8</v>
      </c>
      <c r="E229" s="49">
        <v>800</v>
      </c>
      <c r="F229" s="51">
        <f t="shared" si="12"/>
        <v>1.2195921378992831</v>
      </c>
      <c r="G229" s="50">
        <f t="shared" si="13"/>
        <v>1.3890972534769106</v>
      </c>
      <c r="H229" s="52">
        <v>575.91359999999997</v>
      </c>
      <c r="I229" s="53" t="s">
        <v>39</v>
      </c>
      <c r="J229" s="55" t="s">
        <v>472</v>
      </c>
      <c r="K229" s="54" t="s">
        <v>49</v>
      </c>
      <c r="L229" s="45" t="s">
        <v>13</v>
      </c>
      <c r="M229" s="45" t="s">
        <v>473</v>
      </c>
    </row>
    <row r="230" spans="1:13" x14ac:dyDescent="0.2">
      <c r="A230" s="41">
        <v>42039</v>
      </c>
      <c r="B230" s="42" t="s">
        <v>170</v>
      </c>
      <c r="C230" s="43" t="s">
        <v>94</v>
      </c>
      <c r="D230" s="44" t="s">
        <v>8</v>
      </c>
      <c r="E230" s="49">
        <v>1000</v>
      </c>
      <c r="F230" s="51">
        <f t="shared" si="12"/>
        <v>1.5244901723741038</v>
      </c>
      <c r="G230" s="50">
        <f t="shared" si="13"/>
        <v>1.7363715668461381</v>
      </c>
      <c r="H230" s="52">
        <v>575.91359999999997</v>
      </c>
      <c r="I230" s="53" t="s">
        <v>39</v>
      </c>
      <c r="J230" s="55" t="s">
        <v>472</v>
      </c>
      <c r="K230" s="54" t="s">
        <v>49</v>
      </c>
      <c r="L230" s="45" t="s">
        <v>13</v>
      </c>
      <c r="M230" s="45" t="s">
        <v>473</v>
      </c>
    </row>
    <row r="231" spans="1:13" x14ac:dyDescent="0.2">
      <c r="A231" s="41">
        <v>42039</v>
      </c>
      <c r="B231" s="42" t="s">
        <v>171</v>
      </c>
      <c r="C231" s="43" t="s">
        <v>94</v>
      </c>
      <c r="D231" s="44" t="s">
        <v>8</v>
      </c>
      <c r="E231" s="49">
        <v>1000</v>
      </c>
      <c r="F231" s="51">
        <f t="shared" si="12"/>
        <v>1.5244901723741038</v>
      </c>
      <c r="G231" s="50">
        <f t="shared" si="13"/>
        <v>1.7363715668461381</v>
      </c>
      <c r="H231" s="52">
        <v>575.91359999999997</v>
      </c>
      <c r="I231" s="53" t="s">
        <v>39</v>
      </c>
      <c r="J231" s="55" t="s">
        <v>472</v>
      </c>
      <c r="K231" s="54" t="s">
        <v>49</v>
      </c>
      <c r="L231" s="45" t="s">
        <v>13</v>
      </c>
      <c r="M231" s="45" t="s">
        <v>473</v>
      </c>
    </row>
    <row r="232" spans="1:13" x14ac:dyDescent="0.2">
      <c r="A232" s="41">
        <v>42039</v>
      </c>
      <c r="B232" s="42" t="s">
        <v>172</v>
      </c>
      <c r="C232" s="43" t="s">
        <v>94</v>
      </c>
      <c r="D232" s="44" t="s">
        <v>8</v>
      </c>
      <c r="E232" s="49">
        <v>800</v>
      </c>
      <c r="F232" s="51">
        <f t="shared" si="12"/>
        <v>1.2195921378992831</v>
      </c>
      <c r="G232" s="50">
        <f t="shared" si="13"/>
        <v>1.3890972534769106</v>
      </c>
      <c r="H232" s="52">
        <v>575.91359999999997</v>
      </c>
      <c r="I232" s="53" t="s">
        <v>39</v>
      </c>
      <c r="J232" s="55" t="s">
        <v>472</v>
      </c>
      <c r="K232" s="54" t="s">
        <v>49</v>
      </c>
      <c r="L232" s="45" t="s">
        <v>13</v>
      </c>
      <c r="M232" s="45" t="s">
        <v>473</v>
      </c>
    </row>
    <row r="233" spans="1:13" x14ac:dyDescent="0.2">
      <c r="A233" s="41">
        <v>42039</v>
      </c>
      <c r="B233" s="42" t="s">
        <v>173</v>
      </c>
      <c r="C233" s="43" t="s">
        <v>215</v>
      </c>
      <c r="D233" s="44" t="s">
        <v>8</v>
      </c>
      <c r="E233" s="49">
        <v>1500</v>
      </c>
      <c r="F233" s="51">
        <f t="shared" si="12"/>
        <v>2.2867352585611558</v>
      </c>
      <c r="G233" s="50">
        <f t="shared" si="13"/>
        <v>2.6045573502692072</v>
      </c>
      <c r="H233" s="52">
        <v>575.91359999999997</v>
      </c>
      <c r="I233" s="53" t="s">
        <v>39</v>
      </c>
      <c r="J233" s="55" t="s">
        <v>472</v>
      </c>
      <c r="K233" s="54" t="s">
        <v>49</v>
      </c>
      <c r="L233" s="45" t="s">
        <v>13</v>
      </c>
      <c r="M233" s="45" t="s">
        <v>473</v>
      </c>
    </row>
    <row r="234" spans="1:13" x14ac:dyDescent="0.2">
      <c r="A234" s="41">
        <v>42039</v>
      </c>
      <c r="B234" s="42" t="s">
        <v>220</v>
      </c>
      <c r="C234" s="43" t="s">
        <v>135</v>
      </c>
      <c r="D234" s="44" t="s">
        <v>9</v>
      </c>
      <c r="E234" s="49">
        <v>1936204</v>
      </c>
      <c r="F234" s="51">
        <f t="shared" si="12"/>
        <v>2951.7239697114292</v>
      </c>
      <c r="G234" s="50">
        <f t="shared" si="13"/>
        <v>3361.9695732137602</v>
      </c>
      <c r="H234" s="52">
        <v>575.91359999999997</v>
      </c>
      <c r="I234" s="53" t="s">
        <v>217</v>
      </c>
      <c r="J234" s="55" t="s">
        <v>472</v>
      </c>
      <c r="K234" s="54" t="s">
        <v>219</v>
      </c>
      <c r="L234" s="45" t="s">
        <v>13</v>
      </c>
      <c r="M234" s="45" t="s">
        <v>473</v>
      </c>
    </row>
    <row r="235" spans="1:13" x14ac:dyDescent="0.2">
      <c r="A235" s="41">
        <v>42039</v>
      </c>
      <c r="B235" s="42" t="s">
        <v>244</v>
      </c>
      <c r="C235" s="43" t="s">
        <v>94</v>
      </c>
      <c r="D235" s="44" t="s">
        <v>8</v>
      </c>
      <c r="E235" s="49">
        <v>600</v>
      </c>
      <c r="F235" s="51">
        <f t="shared" si="12"/>
        <v>0.91469410342446233</v>
      </c>
      <c r="G235" s="50">
        <f t="shared" si="13"/>
        <v>1.0418229401076828</v>
      </c>
      <c r="H235" s="52">
        <v>575.91359999999997</v>
      </c>
      <c r="I235" s="53" t="s">
        <v>12</v>
      </c>
      <c r="J235" s="55" t="s">
        <v>472</v>
      </c>
      <c r="K235" s="54" t="s">
        <v>46</v>
      </c>
      <c r="L235" s="45" t="s">
        <v>13</v>
      </c>
      <c r="M235" s="45" t="s">
        <v>473</v>
      </c>
    </row>
    <row r="236" spans="1:13" x14ac:dyDescent="0.2">
      <c r="A236" s="41">
        <v>42039</v>
      </c>
      <c r="B236" s="42" t="s">
        <v>245</v>
      </c>
      <c r="C236" s="43" t="s">
        <v>94</v>
      </c>
      <c r="D236" s="44" t="s">
        <v>8</v>
      </c>
      <c r="E236" s="49">
        <v>6200</v>
      </c>
      <c r="F236" s="51">
        <f t="shared" si="12"/>
        <v>9.451839068719444</v>
      </c>
      <c r="G236" s="50">
        <f t="shared" si="13"/>
        <v>10.765503714446057</v>
      </c>
      <c r="H236" s="52">
        <v>575.91359999999997</v>
      </c>
      <c r="I236" s="53" t="s">
        <v>12</v>
      </c>
      <c r="J236" s="55" t="s">
        <v>472</v>
      </c>
      <c r="K236" s="54" t="s">
        <v>46</v>
      </c>
      <c r="L236" s="45" t="s">
        <v>13</v>
      </c>
      <c r="M236" s="45" t="s">
        <v>473</v>
      </c>
    </row>
    <row r="237" spans="1:13" x14ac:dyDescent="0.2">
      <c r="A237" s="41">
        <v>42039</v>
      </c>
      <c r="B237" s="42" t="s">
        <v>246</v>
      </c>
      <c r="C237" s="43" t="s">
        <v>94</v>
      </c>
      <c r="D237" s="44" t="s">
        <v>8</v>
      </c>
      <c r="E237" s="49">
        <v>300</v>
      </c>
      <c r="F237" s="51">
        <f t="shared" si="12"/>
        <v>0.45734705171223117</v>
      </c>
      <c r="G237" s="50">
        <f t="shared" si="13"/>
        <v>0.52091147005384142</v>
      </c>
      <c r="H237" s="52">
        <v>575.91359999999997</v>
      </c>
      <c r="I237" s="53" t="s">
        <v>12</v>
      </c>
      <c r="J237" s="55" t="s">
        <v>472</v>
      </c>
      <c r="K237" s="54" t="s">
        <v>46</v>
      </c>
      <c r="L237" s="45" t="s">
        <v>13</v>
      </c>
      <c r="M237" s="45" t="s">
        <v>473</v>
      </c>
    </row>
    <row r="238" spans="1:13" x14ac:dyDescent="0.2">
      <c r="A238" s="41">
        <v>42039</v>
      </c>
      <c r="B238" s="42" t="s">
        <v>247</v>
      </c>
      <c r="C238" s="43" t="s">
        <v>94</v>
      </c>
      <c r="D238" s="44" t="s">
        <v>8</v>
      </c>
      <c r="E238" s="49">
        <v>2400</v>
      </c>
      <c r="F238" s="51">
        <f t="shared" si="12"/>
        <v>3.6587764136978493</v>
      </c>
      <c r="G238" s="50">
        <f t="shared" si="13"/>
        <v>4.1672917604307314</v>
      </c>
      <c r="H238" s="52">
        <v>575.91359999999997</v>
      </c>
      <c r="I238" s="53" t="s">
        <v>12</v>
      </c>
      <c r="J238" s="55" t="s">
        <v>472</v>
      </c>
      <c r="K238" s="54" t="s">
        <v>46</v>
      </c>
      <c r="L238" s="45" t="s">
        <v>13</v>
      </c>
      <c r="M238" s="45" t="s">
        <v>473</v>
      </c>
    </row>
    <row r="239" spans="1:13" x14ac:dyDescent="0.2">
      <c r="A239" s="41">
        <v>42039</v>
      </c>
      <c r="B239" s="42" t="s">
        <v>241</v>
      </c>
      <c r="C239" s="43" t="s">
        <v>215</v>
      </c>
      <c r="D239" s="44" t="s">
        <v>8</v>
      </c>
      <c r="E239" s="49">
        <v>2500</v>
      </c>
      <c r="F239" s="51">
        <f t="shared" si="12"/>
        <v>3.8112254309352593</v>
      </c>
      <c r="G239" s="50">
        <f t="shared" si="13"/>
        <v>4.3409289171153453</v>
      </c>
      <c r="H239" s="52">
        <v>575.91359999999997</v>
      </c>
      <c r="I239" s="53" t="s">
        <v>12</v>
      </c>
      <c r="J239" s="55" t="s">
        <v>472</v>
      </c>
      <c r="K239" s="54" t="s">
        <v>46</v>
      </c>
      <c r="L239" s="45" t="s">
        <v>13</v>
      </c>
      <c r="M239" s="45" t="s">
        <v>473</v>
      </c>
    </row>
    <row r="240" spans="1:13" x14ac:dyDescent="0.2">
      <c r="A240" s="41">
        <v>42039</v>
      </c>
      <c r="B240" s="42" t="s">
        <v>248</v>
      </c>
      <c r="C240" s="43" t="s">
        <v>249</v>
      </c>
      <c r="D240" s="44" t="s">
        <v>8</v>
      </c>
      <c r="E240" s="49">
        <v>3000</v>
      </c>
      <c r="F240" s="51">
        <f t="shared" si="12"/>
        <v>4.5734705171223116</v>
      </c>
      <c r="G240" s="50">
        <f t="shared" si="13"/>
        <v>5.2091147005384144</v>
      </c>
      <c r="H240" s="52">
        <v>575.91359999999997</v>
      </c>
      <c r="I240" s="53" t="s">
        <v>12</v>
      </c>
      <c r="J240" s="55" t="s">
        <v>472</v>
      </c>
      <c r="K240" s="54" t="s">
        <v>46</v>
      </c>
      <c r="L240" s="45" t="s">
        <v>13</v>
      </c>
      <c r="M240" s="45" t="s">
        <v>473</v>
      </c>
    </row>
    <row r="241" spans="1:13" x14ac:dyDescent="0.2">
      <c r="A241" s="41">
        <v>42039</v>
      </c>
      <c r="B241" s="42" t="s">
        <v>273</v>
      </c>
      <c r="C241" s="43" t="s">
        <v>249</v>
      </c>
      <c r="D241" s="44" t="s">
        <v>8</v>
      </c>
      <c r="E241" s="49">
        <v>5000</v>
      </c>
      <c r="F241" s="51">
        <f t="shared" si="12"/>
        <v>7.6224508618705187</v>
      </c>
      <c r="G241" s="50">
        <f t="shared" si="13"/>
        <v>8.6818578342306907</v>
      </c>
      <c r="H241" s="52">
        <v>575.91359999999997</v>
      </c>
      <c r="I241" s="53" t="s">
        <v>12</v>
      </c>
      <c r="J241" s="55" t="s">
        <v>472</v>
      </c>
      <c r="K241" s="54" t="s">
        <v>46</v>
      </c>
      <c r="L241" s="45" t="s">
        <v>13</v>
      </c>
      <c r="M241" s="45" t="s">
        <v>473</v>
      </c>
    </row>
    <row r="242" spans="1:13" x14ac:dyDescent="0.2">
      <c r="A242" s="41">
        <v>42040</v>
      </c>
      <c r="B242" s="42" t="s">
        <v>142</v>
      </c>
      <c r="C242" s="43" t="s">
        <v>94</v>
      </c>
      <c r="D242" s="44" t="s">
        <v>8</v>
      </c>
      <c r="E242" s="49">
        <v>600</v>
      </c>
      <c r="F242" s="51">
        <f t="shared" si="12"/>
        <v>0.91469410342446233</v>
      </c>
      <c r="G242" s="50">
        <f t="shared" si="13"/>
        <v>1.0418229401076828</v>
      </c>
      <c r="H242" s="52">
        <v>575.91359999999997</v>
      </c>
      <c r="I242" s="53" t="s">
        <v>39</v>
      </c>
      <c r="J242" s="55" t="s">
        <v>472</v>
      </c>
      <c r="K242" s="54" t="s">
        <v>47</v>
      </c>
      <c r="L242" s="45" t="s">
        <v>13</v>
      </c>
      <c r="M242" s="45" t="s">
        <v>473</v>
      </c>
    </row>
    <row r="243" spans="1:13" x14ac:dyDescent="0.2">
      <c r="A243" s="41">
        <v>42040</v>
      </c>
      <c r="B243" s="42" t="s">
        <v>143</v>
      </c>
      <c r="C243" s="43" t="s">
        <v>94</v>
      </c>
      <c r="D243" s="44" t="s">
        <v>8</v>
      </c>
      <c r="E243" s="49">
        <v>600</v>
      </c>
      <c r="F243" s="51">
        <f t="shared" si="12"/>
        <v>0.91469410342446233</v>
      </c>
      <c r="G243" s="50">
        <f t="shared" si="13"/>
        <v>1.0418229401076828</v>
      </c>
      <c r="H243" s="52">
        <v>575.91359999999997</v>
      </c>
      <c r="I243" s="53" t="s">
        <v>39</v>
      </c>
      <c r="J243" s="55" t="s">
        <v>472</v>
      </c>
      <c r="K243" s="54" t="s">
        <v>47</v>
      </c>
      <c r="L243" s="45" t="s">
        <v>13</v>
      </c>
      <c r="M243" s="45" t="s">
        <v>473</v>
      </c>
    </row>
    <row r="244" spans="1:13" x14ac:dyDescent="0.2">
      <c r="A244" s="41">
        <v>42040</v>
      </c>
      <c r="B244" s="42" t="s">
        <v>216</v>
      </c>
      <c r="C244" s="43" t="str">
        <f>IF(B244="Crédit téléphone", "Telephone",IF(B244="Visa Fees", "Travel Expenses",IF(B244="Local Transport","Transport",IF(B244="Drinks With Informants","Trust Building",IF(B244="Feeding","Travel Subsistence",IF(B244="Operation Bonus","Bonus",IF(B244="Lodging","Travel Subsistence",IF(B244&lt;&gt;"","Transport",""))))))))</f>
        <v>Transport</v>
      </c>
      <c r="D244" s="44" t="str">
        <f t="shared" ref="D244:D251" si="14">D243</f>
        <v>Investigation</v>
      </c>
      <c r="E244" s="49">
        <v>1200</v>
      </c>
      <c r="F244" s="51">
        <f t="shared" si="12"/>
        <v>1.8293882068489247</v>
      </c>
      <c r="G244" s="50">
        <f t="shared" si="13"/>
        <v>2.0836458802153657</v>
      </c>
      <c r="H244" s="52">
        <v>575.91359999999997</v>
      </c>
      <c r="I244" s="53" t="s">
        <v>15</v>
      </c>
      <c r="J244" s="55" t="s">
        <v>472</v>
      </c>
      <c r="K244" s="54" t="s">
        <v>51</v>
      </c>
      <c r="L244" s="45" t="s">
        <v>13</v>
      </c>
      <c r="M244" s="45" t="s">
        <v>473</v>
      </c>
    </row>
    <row r="245" spans="1:13" x14ac:dyDescent="0.2">
      <c r="A245" s="41">
        <v>42040</v>
      </c>
      <c r="B245" s="42" t="s">
        <v>207</v>
      </c>
      <c r="C245" s="43" t="str">
        <f>IF(B245="Crédit téléphone", "Telephone",IF(B245="Visa Fees", "Travel Expenses",IF(B245="Local Transport","Transport",IF(B245="Drinks With Informants","Trust Building",IF(B245="Feeding","Travel Subsistence",IF(B245="Operation Bonus","Bonus",IF(B245="Lodging","Travel Subsistence",IF(B245&lt;&gt;"","Transport",""))))))))</f>
        <v>Transport</v>
      </c>
      <c r="D245" s="44" t="str">
        <f t="shared" si="14"/>
        <v>Investigation</v>
      </c>
      <c r="E245" s="49">
        <v>1500</v>
      </c>
      <c r="F245" s="51">
        <f t="shared" si="12"/>
        <v>2.2867352585611558</v>
      </c>
      <c r="G245" s="50">
        <f t="shared" si="13"/>
        <v>2.6045573502692072</v>
      </c>
      <c r="H245" s="52">
        <v>575.91359999999997</v>
      </c>
      <c r="I245" s="53" t="s">
        <v>15</v>
      </c>
      <c r="J245" s="55" t="s">
        <v>472</v>
      </c>
      <c r="K245" s="54" t="s">
        <v>51</v>
      </c>
      <c r="L245" s="45" t="s">
        <v>13</v>
      </c>
      <c r="M245" s="45" t="s">
        <v>473</v>
      </c>
    </row>
    <row r="246" spans="1:13" x14ac:dyDescent="0.2">
      <c r="A246" s="41">
        <v>42040</v>
      </c>
      <c r="B246" s="42" t="s">
        <v>208</v>
      </c>
      <c r="C246" s="43" t="str">
        <f>IF(B246="Crédit téléphone", "Telephone",IF(B246="Visa Fees", "Travel Expenses",IF(B246="Local Transport","Transport",IF(B246="Drinks With Informants","Trust Building",IF(B246="Feeding","Travel Subsistence",IF(B246="Operation Bonus","Bonus",IF(B246="Lodging","Travel Subsistence",IF(B246&lt;&gt;"","Transport",""))))))))</f>
        <v>Transport</v>
      </c>
      <c r="D246" s="44" t="str">
        <f t="shared" si="14"/>
        <v>Investigation</v>
      </c>
      <c r="E246" s="49">
        <v>400</v>
      </c>
      <c r="F246" s="51">
        <f t="shared" si="12"/>
        <v>0.60979606894964156</v>
      </c>
      <c r="G246" s="50">
        <f t="shared" si="13"/>
        <v>0.6945486267384553</v>
      </c>
      <c r="H246" s="52">
        <v>575.91359999999997</v>
      </c>
      <c r="I246" s="53" t="s">
        <v>15</v>
      </c>
      <c r="J246" s="55" t="s">
        <v>472</v>
      </c>
      <c r="K246" s="54" t="s">
        <v>51</v>
      </c>
      <c r="L246" s="45" t="s">
        <v>13</v>
      </c>
      <c r="M246" s="45" t="s">
        <v>473</v>
      </c>
    </row>
    <row r="247" spans="1:13" x14ac:dyDescent="0.2">
      <c r="A247" s="41">
        <v>42040</v>
      </c>
      <c r="B247" s="42" t="s">
        <v>209</v>
      </c>
      <c r="C247" s="43" t="str">
        <f>IF(B247="Crédit téléphone", "Telephone",IF(B247="Visa Fees", "Travel Expenses",IF(B247="Local Transport","Transport",IF(B247="Drinks With Informants","Trust Building",IF(B247="Feeding","Travel Subsistence",IF(B247="Operation Bonus","Bonus",IF(B247="Lodging","Travel Subsistence",IF(B247&lt;&gt;"","Transport",""))))))))</f>
        <v>Transport</v>
      </c>
      <c r="D247" s="44" t="str">
        <f t="shared" si="14"/>
        <v>Investigation</v>
      </c>
      <c r="E247" s="49">
        <v>400</v>
      </c>
      <c r="F247" s="51">
        <f t="shared" si="12"/>
        <v>0.60979606894964156</v>
      </c>
      <c r="G247" s="50">
        <f t="shared" si="13"/>
        <v>0.6945486267384553</v>
      </c>
      <c r="H247" s="52">
        <v>575.91359999999997</v>
      </c>
      <c r="I247" s="53" t="s">
        <v>15</v>
      </c>
      <c r="J247" s="55" t="s">
        <v>472</v>
      </c>
      <c r="K247" s="54" t="s">
        <v>51</v>
      </c>
      <c r="L247" s="45" t="s">
        <v>13</v>
      </c>
      <c r="M247" s="45" t="s">
        <v>473</v>
      </c>
    </row>
    <row r="248" spans="1:13" x14ac:dyDescent="0.2">
      <c r="A248" s="41">
        <v>42040</v>
      </c>
      <c r="B248" s="42" t="s">
        <v>210</v>
      </c>
      <c r="C248" s="43" t="s">
        <v>204</v>
      </c>
      <c r="D248" s="44" t="str">
        <f t="shared" si="14"/>
        <v>Investigation</v>
      </c>
      <c r="E248" s="49">
        <v>1000</v>
      </c>
      <c r="F248" s="51">
        <f t="shared" si="12"/>
        <v>1.5244901723741038</v>
      </c>
      <c r="G248" s="50">
        <f t="shared" si="13"/>
        <v>1.7363715668461381</v>
      </c>
      <c r="H248" s="52">
        <v>575.91359999999997</v>
      </c>
      <c r="I248" s="53" t="s">
        <v>15</v>
      </c>
      <c r="J248" s="55" t="s">
        <v>472</v>
      </c>
      <c r="K248" s="54" t="s">
        <v>51</v>
      </c>
      <c r="L248" s="45" t="s">
        <v>13</v>
      </c>
      <c r="M248" s="45" t="s">
        <v>473</v>
      </c>
    </row>
    <row r="249" spans="1:13" x14ac:dyDescent="0.2">
      <c r="A249" s="41">
        <v>42040</v>
      </c>
      <c r="B249" s="42" t="s">
        <v>211</v>
      </c>
      <c r="C249" s="43" t="s">
        <v>205</v>
      </c>
      <c r="D249" s="44" t="str">
        <f t="shared" si="14"/>
        <v>Investigation</v>
      </c>
      <c r="E249" s="49">
        <v>1000</v>
      </c>
      <c r="F249" s="51">
        <f t="shared" si="12"/>
        <v>1.5244901723741038</v>
      </c>
      <c r="G249" s="50">
        <f t="shared" si="13"/>
        <v>1.7363715668461381</v>
      </c>
      <c r="H249" s="52">
        <v>575.91359999999997</v>
      </c>
      <c r="I249" s="53" t="s">
        <v>15</v>
      </c>
      <c r="J249" s="55" t="s">
        <v>472</v>
      </c>
      <c r="K249" s="54" t="s">
        <v>51</v>
      </c>
      <c r="L249" s="45" t="s">
        <v>13</v>
      </c>
      <c r="M249" s="45" t="s">
        <v>473</v>
      </c>
    </row>
    <row r="250" spans="1:13" x14ac:dyDescent="0.2">
      <c r="A250" s="41">
        <v>42040</v>
      </c>
      <c r="B250" s="42" t="s">
        <v>212</v>
      </c>
      <c r="C250" s="43" t="str">
        <f t="shared" ref="C250:C255" si="15">IF(B250="Crédit téléphone", "Telephone",IF(B250="Visa Fees", "Travel Expenses",IF(B250="Local Transport","Transport",IF(B250="Drinks With Informants","Trust Building",IF(B250="Feeding","Travel Subsistence",IF(B250="Operation Bonus","Bonus",IF(B250="Lodging","Travel Subsistence",IF(B250&lt;&gt;"","Transport",""))))))))</f>
        <v>Transport</v>
      </c>
      <c r="D250" s="44" t="str">
        <f t="shared" si="14"/>
        <v>Investigation</v>
      </c>
      <c r="E250" s="49">
        <v>1500</v>
      </c>
      <c r="F250" s="51">
        <f t="shared" si="12"/>
        <v>2.2867352585611558</v>
      </c>
      <c r="G250" s="50">
        <f t="shared" si="13"/>
        <v>2.6045573502692072</v>
      </c>
      <c r="H250" s="52">
        <v>575.91359999999997</v>
      </c>
      <c r="I250" s="53" t="s">
        <v>15</v>
      </c>
      <c r="J250" s="55" t="s">
        <v>472</v>
      </c>
      <c r="K250" s="54" t="s">
        <v>51</v>
      </c>
      <c r="L250" s="45" t="s">
        <v>13</v>
      </c>
      <c r="M250" s="45" t="s">
        <v>473</v>
      </c>
    </row>
    <row r="251" spans="1:13" x14ac:dyDescent="0.2">
      <c r="A251" s="41">
        <v>42040</v>
      </c>
      <c r="B251" s="42" t="s">
        <v>213</v>
      </c>
      <c r="C251" s="43" t="str">
        <f t="shared" si="15"/>
        <v>Transport</v>
      </c>
      <c r="D251" s="44" t="str">
        <f t="shared" si="14"/>
        <v>Investigation</v>
      </c>
      <c r="E251" s="49">
        <v>1200</v>
      </c>
      <c r="F251" s="51">
        <f t="shared" si="12"/>
        <v>1.8293882068489247</v>
      </c>
      <c r="G251" s="50">
        <f t="shared" si="13"/>
        <v>2.0836458802153657</v>
      </c>
      <c r="H251" s="52">
        <v>575.91359999999997</v>
      </c>
      <c r="I251" s="53" t="s">
        <v>15</v>
      </c>
      <c r="J251" s="55" t="s">
        <v>472</v>
      </c>
      <c r="K251" s="54" t="s">
        <v>51</v>
      </c>
      <c r="L251" s="45" t="s">
        <v>13</v>
      </c>
      <c r="M251" s="45" t="s">
        <v>473</v>
      </c>
    </row>
    <row r="252" spans="1:13" x14ac:dyDescent="0.2">
      <c r="A252" s="41">
        <v>42040</v>
      </c>
      <c r="B252" s="42" t="s">
        <v>206</v>
      </c>
      <c r="C252" s="43" t="str">
        <f t="shared" si="15"/>
        <v>Transport</v>
      </c>
      <c r="D252" s="44" t="s">
        <v>11</v>
      </c>
      <c r="E252" s="49">
        <v>1200</v>
      </c>
      <c r="F252" s="51">
        <f t="shared" si="12"/>
        <v>1.8293882068489247</v>
      </c>
      <c r="G252" s="50">
        <f t="shared" si="13"/>
        <v>2.0836458802153657</v>
      </c>
      <c r="H252" s="52">
        <v>575.91359999999997</v>
      </c>
      <c r="I252" s="53" t="s">
        <v>87</v>
      </c>
      <c r="J252" s="55" t="s">
        <v>472</v>
      </c>
      <c r="K252" s="54" t="s">
        <v>50</v>
      </c>
      <c r="L252" s="45" t="s">
        <v>13</v>
      </c>
      <c r="M252" s="45" t="s">
        <v>473</v>
      </c>
    </row>
    <row r="253" spans="1:13" x14ac:dyDescent="0.2">
      <c r="A253" s="41">
        <v>42040</v>
      </c>
      <c r="B253" s="42" t="s">
        <v>207</v>
      </c>
      <c r="C253" s="43" t="str">
        <f t="shared" si="15"/>
        <v>Transport</v>
      </c>
      <c r="D253" s="44" t="s">
        <v>11</v>
      </c>
      <c r="E253" s="49">
        <v>1500</v>
      </c>
      <c r="F253" s="51">
        <f t="shared" si="12"/>
        <v>2.2867352585611558</v>
      </c>
      <c r="G253" s="50">
        <f t="shared" si="13"/>
        <v>2.6045573502692072</v>
      </c>
      <c r="H253" s="52">
        <v>575.91359999999997</v>
      </c>
      <c r="I253" s="53" t="s">
        <v>87</v>
      </c>
      <c r="J253" s="55" t="s">
        <v>472</v>
      </c>
      <c r="K253" s="54" t="s">
        <v>50</v>
      </c>
      <c r="L253" s="45" t="s">
        <v>13</v>
      </c>
      <c r="M253" s="45" t="s">
        <v>473</v>
      </c>
    </row>
    <row r="254" spans="1:13" x14ac:dyDescent="0.2">
      <c r="A254" s="41">
        <v>42040</v>
      </c>
      <c r="B254" s="42" t="s">
        <v>208</v>
      </c>
      <c r="C254" s="43" t="str">
        <f t="shared" si="15"/>
        <v>Transport</v>
      </c>
      <c r="D254" s="44" t="s">
        <v>11</v>
      </c>
      <c r="E254" s="49">
        <v>400</v>
      </c>
      <c r="F254" s="51">
        <f t="shared" si="12"/>
        <v>0.60979606894964156</v>
      </c>
      <c r="G254" s="50">
        <f t="shared" si="13"/>
        <v>0.6945486267384553</v>
      </c>
      <c r="H254" s="52">
        <v>575.91359999999997</v>
      </c>
      <c r="I254" s="53" t="s">
        <v>87</v>
      </c>
      <c r="J254" s="55" t="s">
        <v>472</v>
      </c>
      <c r="K254" s="54" t="s">
        <v>50</v>
      </c>
      <c r="L254" s="45" t="s">
        <v>13</v>
      </c>
      <c r="M254" s="45" t="s">
        <v>473</v>
      </c>
    </row>
    <row r="255" spans="1:13" x14ac:dyDescent="0.2">
      <c r="A255" s="41">
        <v>42040</v>
      </c>
      <c r="B255" s="42" t="s">
        <v>209</v>
      </c>
      <c r="C255" s="43" t="str">
        <f t="shared" si="15"/>
        <v>Transport</v>
      </c>
      <c r="D255" s="44" t="s">
        <v>11</v>
      </c>
      <c r="E255" s="49">
        <v>400</v>
      </c>
      <c r="F255" s="51">
        <f t="shared" si="12"/>
        <v>0.60979606894964156</v>
      </c>
      <c r="G255" s="50">
        <f t="shared" si="13"/>
        <v>0.6945486267384553</v>
      </c>
      <c r="H255" s="52">
        <v>575.91359999999997</v>
      </c>
      <c r="I255" s="53" t="s">
        <v>87</v>
      </c>
      <c r="J255" s="55" t="s">
        <v>472</v>
      </c>
      <c r="K255" s="54" t="s">
        <v>50</v>
      </c>
      <c r="L255" s="45" t="s">
        <v>13</v>
      </c>
      <c r="M255" s="45" t="s">
        <v>473</v>
      </c>
    </row>
    <row r="256" spans="1:13" x14ac:dyDescent="0.2">
      <c r="A256" s="41">
        <v>42040</v>
      </c>
      <c r="B256" s="42" t="s">
        <v>210</v>
      </c>
      <c r="C256" s="43" t="s">
        <v>204</v>
      </c>
      <c r="D256" s="44" t="s">
        <v>11</v>
      </c>
      <c r="E256" s="49">
        <v>1000</v>
      </c>
      <c r="F256" s="51">
        <f t="shared" si="12"/>
        <v>1.5244901723741038</v>
      </c>
      <c r="G256" s="50">
        <f t="shared" si="13"/>
        <v>1.7363715668461381</v>
      </c>
      <c r="H256" s="52">
        <v>575.91359999999997</v>
      </c>
      <c r="I256" s="53" t="s">
        <v>87</v>
      </c>
      <c r="J256" s="55" t="s">
        <v>472</v>
      </c>
      <c r="K256" s="54" t="s">
        <v>50</v>
      </c>
      <c r="L256" s="45" t="s">
        <v>13</v>
      </c>
      <c r="M256" s="45" t="s">
        <v>473</v>
      </c>
    </row>
    <row r="257" spans="1:13" x14ac:dyDescent="0.2">
      <c r="A257" s="41">
        <v>42040</v>
      </c>
      <c r="B257" s="42" t="s">
        <v>211</v>
      </c>
      <c r="C257" s="43" t="s">
        <v>205</v>
      </c>
      <c r="D257" s="44" t="s">
        <v>11</v>
      </c>
      <c r="E257" s="49">
        <v>1000</v>
      </c>
      <c r="F257" s="51">
        <f t="shared" si="12"/>
        <v>1.5244901723741038</v>
      </c>
      <c r="G257" s="50">
        <f t="shared" si="13"/>
        <v>1.7363715668461381</v>
      </c>
      <c r="H257" s="52">
        <v>575.91359999999997</v>
      </c>
      <c r="I257" s="53" t="s">
        <v>87</v>
      </c>
      <c r="J257" s="55" t="s">
        <v>472</v>
      </c>
      <c r="K257" s="54" t="s">
        <v>50</v>
      </c>
      <c r="L257" s="45" t="s">
        <v>13</v>
      </c>
      <c r="M257" s="45" t="s">
        <v>473</v>
      </c>
    </row>
    <row r="258" spans="1:13" x14ac:dyDescent="0.2">
      <c r="A258" s="41">
        <v>42040</v>
      </c>
      <c r="B258" s="42" t="s">
        <v>212</v>
      </c>
      <c r="C258" s="43" t="str">
        <f>IF(B258="Crédit téléphone", "Telephone",IF(B258="Visa Fees", "Travel Expenses",IF(B258="Local Transport","Transport",IF(B258="Drinks With Informants","Trust Building",IF(B258="Feeding","Travel Subsistence",IF(B258="Operation Bonus","Bonus",IF(B258="Lodging","Travel Subsistence",IF(B258&lt;&gt;"","Transport",""))))))))</f>
        <v>Transport</v>
      </c>
      <c r="D258" s="44" t="s">
        <v>11</v>
      </c>
      <c r="E258" s="49">
        <v>1500</v>
      </c>
      <c r="F258" s="51">
        <f t="shared" ref="F258:F321" si="16">E258/655.957</f>
        <v>2.2867352585611558</v>
      </c>
      <c r="G258" s="50">
        <f t="shared" ref="G258:G321" si="17">E258/H258</f>
        <v>2.6045573502692072</v>
      </c>
      <c r="H258" s="52">
        <v>575.91359999999997</v>
      </c>
      <c r="I258" s="53" t="s">
        <v>87</v>
      </c>
      <c r="J258" s="55" t="s">
        <v>472</v>
      </c>
      <c r="K258" s="54" t="s">
        <v>50</v>
      </c>
      <c r="L258" s="45" t="s">
        <v>13</v>
      </c>
      <c r="M258" s="45" t="s">
        <v>473</v>
      </c>
    </row>
    <row r="259" spans="1:13" x14ac:dyDescent="0.2">
      <c r="A259" s="41">
        <v>42040</v>
      </c>
      <c r="B259" s="42" t="s">
        <v>213</v>
      </c>
      <c r="C259" s="43" t="str">
        <f>IF(B259="Crédit téléphone", "Telephone",IF(B259="Visa Fees", "Travel Expenses",IF(B259="Local Transport","Transport",IF(B259="Drinks With Informants","Trust Building",IF(B259="Feeding","Travel Subsistence",IF(B259="Operation Bonus","Bonus",IF(B259="Lodging","Travel Subsistence",IF(B259&lt;&gt;"","Transport",""))))))))</f>
        <v>Transport</v>
      </c>
      <c r="D259" s="44" t="s">
        <v>11</v>
      </c>
      <c r="E259" s="49">
        <v>1200</v>
      </c>
      <c r="F259" s="51">
        <f t="shared" si="16"/>
        <v>1.8293882068489247</v>
      </c>
      <c r="G259" s="50">
        <f t="shared" si="17"/>
        <v>2.0836458802153657</v>
      </c>
      <c r="H259" s="52">
        <v>575.91359999999997</v>
      </c>
      <c r="I259" s="53" t="s">
        <v>87</v>
      </c>
      <c r="J259" s="55" t="s">
        <v>472</v>
      </c>
      <c r="K259" s="54" t="s">
        <v>50</v>
      </c>
      <c r="L259" s="45" t="s">
        <v>13</v>
      </c>
      <c r="M259" s="45" t="s">
        <v>473</v>
      </c>
    </row>
    <row r="260" spans="1:13" x14ac:dyDescent="0.2">
      <c r="A260" s="41">
        <v>42040</v>
      </c>
      <c r="B260" s="42" t="s">
        <v>214</v>
      </c>
      <c r="C260" s="43" t="s">
        <v>204</v>
      </c>
      <c r="D260" s="44" t="s">
        <v>11</v>
      </c>
      <c r="E260" s="49">
        <v>2000</v>
      </c>
      <c r="F260" s="51">
        <f t="shared" si="16"/>
        <v>3.0489803447482076</v>
      </c>
      <c r="G260" s="50">
        <f t="shared" si="17"/>
        <v>3.4727431336922763</v>
      </c>
      <c r="H260" s="52">
        <v>575.91359999999997</v>
      </c>
      <c r="I260" s="53" t="s">
        <v>87</v>
      </c>
      <c r="J260" s="55" t="s">
        <v>472</v>
      </c>
      <c r="K260" s="54" t="s">
        <v>50</v>
      </c>
      <c r="L260" s="45" t="s">
        <v>13</v>
      </c>
      <c r="M260" s="45" t="s">
        <v>473</v>
      </c>
    </row>
    <row r="261" spans="1:13" x14ac:dyDescent="0.2">
      <c r="A261" s="41">
        <v>42040</v>
      </c>
      <c r="B261" s="42" t="s">
        <v>250</v>
      </c>
      <c r="C261" s="43" t="s">
        <v>94</v>
      </c>
      <c r="D261" s="44" t="s">
        <v>8</v>
      </c>
      <c r="E261" s="49">
        <v>200</v>
      </c>
      <c r="F261" s="51">
        <f t="shared" si="16"/>
        <v>0.30489803447482078</v>
      </c>
      <c r="G261" s="50">
        <f t="shared" si="17"/>
        <v>0.34727431336922765</v>
      </c>
      <c r="H261" s="52">
        <v>575.91359999999997</v>
      </c>
      <c r="I261" s="53" t="s">
        <v>12</v>
      </c>
      <c r="J261" s="55" t="s">
        <v>472</v>
      </c>
      <c r="K261" s="54" t="s">
        <v>46</v>
      </c>
      <c r="L261" s="45" t="s">
        <v>13</v>
      </c>
      <c r="M261" s="45" t="s">
        <v>473</v>
      </c>
    </row>
    <row r="262" spans="1:13" x14ac:dyDescent="0.2">
      <c r="A262" s="41">
        <v>42040</v>
      </c>
      <c r="B262" s="42" t="s">
        <v>251</v>
      </c>
      <c r="C262" s="43" t="s">
        <v>94</v>
      </c>
      <c r="D262" s="44" t="s">
        <v>8</v>
      </c>
      <c r="E262" s="49">
        <v>1500</v>
      </c>
      <c r="F262" s="51">
        <f t="shared" si="16"/>
        <v>2.2867352585611558</v>
      </c>
      <c r="G262" s="50">
        <f t="shared" si="17"/>
        <v>2.6045573502692072</v>
      </c>
      <c r="H262" s="52">
        <v>575.91359999999997</v>
      </c>
      <c r="I262" s="53" t="s">
        <v>12</v>
      </c>
      <c r="J262" s="55" t="s">
        <v>472</v>
      </c>
      <c r="K262" s="54" t="s">
        <v>46</v>
      </c>
      <c r="L262" s="45" t="s">
        <v>13</v>
      </c>
      <c r="M262" s="45" t="s">
        <v>473</v>
      </c>
    </row>
    <row r="263" spans="1:13" x14ac:dyDescent="0.2">
      <c r="A263" s="41">
        <v>42040</v>
      </c>
      <c r="B263" s="42" t="s">
        <v>247</v>
      </c>
      <c r="C263" s="43" t="s">
        <v>94</v>
      </c>
      <c r="D263" s="44" t="s">
        <v>8</v>
      </c>
      <c r="E263" s="49">
        <v>2400</v>
      </c>
      <c r="F263" s="51">
        <f t="shared" si="16"/>
        <v>3.6587764136978493</v>
      </c>
      <c r="G263" s="50">
        <f t="shared" si="17"/>
        <v>4.1672917604307314</v>
      </c>
      <c r="H263" s="52">
        <v>575.91359999999997</v>
      </c>
      <c r="I263" s="53" t="s">
        <v>12</v>
      </c>
      <c r="J263" s="55" t="s">
        <v>472</v>
      </c>
      <c r="K263" s="54" t="s">
        <v>46</v>
      </c>
      <c r="L263" s="45" t="s">
        <v>13</v>
      </c>
      <c r="M263" s="45" t="s">
        <v>473</v>
      </c>
    </row>
    <row r="264" spans="1:13" x14ac:dyDescent="0.2">
      <c r="A264" s="41">
        <v>42040</v>
      </c>
      <c r="B264" s="42" t="s">
        <v>252</v>
      </c>
      <c r="C264" s="43" t="s">
        <v>94</v>
      </c>
      <c r="D264" s="44" t="s">
        <v>8</v>
      </c>
      <c r="E264" s="49">
        <v>1500</v>
      </c>
      <c r="F264" s="51">
        <f t="shared" si="16"/>
        <v>2.2867352585611558</v>
      </c>
      <c r="G264" s="50">
        <f t="shared" si="17"/>
        <v>2.6045573502692072</v>
      </c>
      <c r="H264" s="52">
        <v>575.91359999999997</v>
      </c>
      <c r="I264" s="53" t="s">
        <v>12</v>
      </c>
      <c r="J264" s="55" t="s">
        <v>472</v>
      </c>
      <c r="K264" s="54" t="s">
        <v>46</v>
      </c>
      <c r="L264" s="45" t="s">
        <v>13</v>
      </c>
      <c r="M264" s="45" t="s">
        <v>473</v>
      </c>
    </row>
    <row r="265" spans="1:13" x14ac:dyDescent="0.2">
      <c r="A265" s="41">
        <v>42040</v>
      </c>
      <c r="B265" s="42" t="s">
        <v>248</v>
      </c>
      <c r="C265" s="43" t="s">
        <v>249</v>
      </c>
      <c r="D265" s="44" t="s">
        <v>8</v>
      </c>
      <c r="E265" s="49">
        <v>3000</v>
      </c>
      <c r="F265" s="51">
        <f t="shared" si="16"/>
        <v>4.5734705171223116</v>
      </c>
      <c r="G265" s="50">
        <f t="shared" si="17"/>
        <v>5.2091147005384144</v>
      </c>
      <c r="H265" s="52">
        <v>575.91359999999997</v>
      </c>
      <c r="I265" s="53" t="s">
        <v>12</v>
      </c>
      <c r="J265" s="55" t="s">
        <v>472</v>
      </c>
      <c r="K265" s="54" t="s">
        <v>46</v>
      </c>
      <c r="L265" s="45" t="s">
        <v>13</v>
      </c>
      <c r="M265" s="45" t="s">
        <v>473</v>
      </c>
    </row>
    <row r="266" spans="1:13" x14ac:dyDescent="0.2">
      <c r="A266" s="41">
        <v>42040</v>
      </c>
      <c r="B266" s="42" t="s">
        <v>241</v>
      </c>
      <c r="C266" s="43" t="s">
        <v>215</v>
      </c>
      <c r="D266" s="44" t="s">
        <v>8</v>
      </c>
      <c r="E266" s="49">
        <v>3100</v>
      </c>
      <c r="F266" s="51">
        <f t="shared" si="16"/>
        <v>4.725919534359722</v>
      </c>
      <c r="G266" s="50">
        <f t="shared" si="17"/>
        <v>5.3827518572230284</v>
      </c>
      <c r="H266" s="52">
        <v>575.91359999999997</v>
      </c>
      <c r="I266" s="53" t="s">
        <v>12</v>
      </c>
      <c r="J266" s="55" t="s">
        <v>472</v>
      </c>
      <c r="K266" s="54" t="s">
        <v>46</v>
      </c>
      <c r="L266" s="45" t="s">
        <v>13</v>
      </c>
      <c r="M266" s="45" t="s">
        <v>473</v>
      </c>
    </row>
    <row r="267" spans="1:13" x14ac:dyDescent="0.2">
      <c r="A267" s="41">
        <v>42040</v>
      </c>
      <c r="B267" s="42" t="s">
        <v>273</v>
      </c>
      <c r="C267" s="43" t="s">
        <v>249</v>
      </c>
      <c r="D267" s="44" t="s">
        <v>8</v>
      </c>
      <c r="E267" s="49">
        <v>5000</v>
      </c>
      <c r="F267" s="51">
        <f t="shared" si="16"/>
        <v>7.6224508618705187</v>
      </c>
      <c r="G267" s="50">
        <f t="shared" si="17"/>
        <v>8.6818578342306907</v>
      </c>
      <c r="H267" s="52">
        <v>575.91359999999997</v>
      </c>
      <c r="I267" s="53" t="s">
        <v>12</v>
      </c>
      <c r="J267" s="55" t="s">
        <v>472</v>
      </c>
      <c r="K267" s="54" t="s">
        <v>46</v>
      </c>
      <c r="L267" s="45" t="s">
        <v>13</v>
      </c>
      <c r="M267" s="45" t="s">
        <v>473</v>
      </c>
    </row>
    <row r="268" spans="1:13" x14ac:dyDescent="0.2">
      <c r="A268" s="41">
        <v>42041</v>
      </c>
      <c r="B268" s="42" t="s">
        <v>123</v>
      </c>
      <c r="C268" s="43" t="s">
        <v>94</v>
      </c>
      <c r="D268" s="44" t="s">
        <v>11</v>
      </c>
      <c r="E268" s="49">
        <v>600</v>
      </c>
      <c r="F268" s="51">
        <f t="shared" si="16"/>
        <v>0.91469410342446233</v>
      </c>
      <c r="G268" s="50">
        <f t="shared" si="17"/>
        <v>1.0418229401076828</v>
      </c>
      <c r="H268" s="52">
        <v>575.91359999999997</v>
      </c>
      <c r="I268" s="53" t="s">
        <v>38</v>
      </c>
      <c r="J268" s="55" t="s">
        <v>472</v>
      </c>
      <c r="K268" s="54" t="s">
        <v>53</v>
      </c>
      <c r="L268" s="45" t="s">
        <v>13</v>
      </c>
      <c r="M268" s="45" t="s">
        <v>473</v>
      </c>
    </row>
    <row r="269" spans="1:13" x14ac:dyDescent="0.2">
      <c r="A269" s="41">
        <v>42041</v>
      </c>
      <c r="B269" s="42" t="s">
        <v>134</v>
      </c>
      <c r="C269" s="43" t="s">
        <v>94</v>
      </c>
      <c r="D269" s="44" t="s">
        <v>11</v>
      </c>
      <c r="E269" s="49">
        <v>600</v>
      </c>
      <c r="F269" s="51">
        <f t="shared" si="16"/>
        <v>0.91469410342446233</v>
      </c>
      <c r="G269" s="50">
        <f t="shared" si="17"/>
        <v>1.0418229401076828</v>
      </c>
      <c r="H269" s="52">
        <v>575.91359999999997</v>
      </c>
      <c r="I269" s="53" t="s">
        <v>38</v>
      </c>
      <c r="J269" s="55" t="s">
        <v>472</v>
      </c>
      <c r="K269" s="54" t="s">
        <v>53</v>
      </c>
      <c r="L269" s="45" t="s">
        <v>13</v>
      </c>
      <c r="M269" s="45" t="s">
        <v>473</v>
      </c>
    </row>
    <row r="270" spans="1:13" x14ac:dyDescent="0.2">
      <c r="A270" s="41">
        <v>42041</v>
      </c>
      <c r="B270" s="42" t="s">
        <v>145</v>
      </c>
      <c r="C270" s="43" t="s">
        <v>94</v>
      </c>
      <c r="D270" s="44" t="s">
        <v>8</v>
      </c>
      <c r="E270" s="49">
        <v>200</v>
      </c>
      <c r="F270" s="51">
        <f t="shared" si="16"/>
        <v>0.30489803447482078</v>
      </c>
      <c r="G270" s="50">
        <f t="shared" si="17"/>
        <v>0.34727431336922765</v>
      </c>
      <c r="H270" s="52">
        <v>575.91359999999997</v>
      </c>
      <c r="I270" s="53" t="s">
        <v>39</v>
      </c>
      <c r="J270" s="55" t="s">
        <v>472</v>
      </c>
      <c r="K270" s="54" t="s">
        <v>54</v>
      </c>
      <c r="L270" s="45" t="s">
        <v>13</v>
      </c>
      <c r="M270" s="45" t="s">
        <v>473</v>
      </c>
    </row>
    <row r="271" spans="1:13" x14ac:dyDescent="0.2">
      <c r="A271" s="41">
        <v>42041</v>
      </c>
      <c r="B271" s="42" t="s">
        <v>174</v>
      </c>
      <c r="C271" s="43" t="s">
        <v>94</v>
      </c>
      <c r="D271" s="44" t="s">
        <v>8</v>
      </c>
      <c r="E271" s="49">
        <v>1800</v>
      </c>
      <c r="F271" s="51">
        <f t="shared" si="16"/>
        <v>2.7440823102733867</v>
      </c>
      <c r="G271" s="50">
        <f t="shared" si="17"/>
        <v>3.1254688203230487</v>
      </c>
      <c r="H271" s="52">
        <v>575.91359999999997</v>
      </c>
      <c r="I271" s="53" t="s">
        <v>39</v>
      </c>
      <c r="J271" s="55" t="s">
        <v>472</v>
      </c>
      <c r="K271" s="54" t="s">
        <v>54</v>
      </c>
      <c r="L271" s="45" t="s">
        <v>13</v>
      </c>
      <c r="M271" s="45" t="s">
        <v>473</v>
      </c>
    </row>
    <row r="272" spans="1:13" x14ac:dyDescent="0.2">
      <c r="A272" s="41">
        <v>42041</v>
      </c>
      <c r="B272" s="42" t="s">
        <v>175</v>
      </c>
      <c r="C272" s="43" t="s">
        <v>94</v>
      </c>
      <c r="D272" s="44" t="s">
        <v>8</v>
      </c>
      <c r="E272" s="49">
        <v>1800</v>
      </c>
      <c r="F272" s="51">
        <f t="shared" si="16"/>
        <v>2.7440823102733867</v>
      </c>
      <c r="G272" s="50">
        <f t="shared" si="17"/>
        <v>3.1254688203230487</v>
      </c>
      <c r="H272" s="52">
        <v>575.91359999999997</v>
      </c>
      <c r="I272" s="53" t="s">
        <v>39</v>
      </c>
      <c r="J272" s="55" t="s">
        <v>472</v>
      </c>
      <c r="K272" s="54" t="s">
        <v>54</v>
      </c>
      <c r="L272" s="45" t="s">
        <v>13</v>
      </c>
      <c r="M272" s="45" t="s">
        <v>473</v>
      </c>
    </row>
    <row r="273" spans="1:13" x14ac:dyDescent="0.2">
      <c r="A273" s="41">
        <v>42041</v>
      </c>
      <c r="B273" s="42" t="s">
        <v>176</v>
      </c>
      <c r="C273" s="43" t="s">
        <v>94</v>
      </c>
      <c r="D273" s="44" t="s">
        <v>8</v>
      </c>
      <c r="E273" s="49">
        <v>800</v>
      </c>
      <c r="F273" s="51">
        <f t="shared" si="16"/>
        <v>1.2195921378992831</v>
      </c>
      <c r="G273" s="50">
        <f t="shared" si="17"/>
        <v>1.3890972534769106</v>
      </c>
      <c r="H273" s="52">
        <v>575.91359999999997</v>
      </c>
      <c r="I273" s="53" t="s">
        <v>39</v>
      </c>
      <c r="J273" s="55" t="s">
        <v>472</v>
      </c>
      <c r="K273" s="54" t="s">
        <v>54</v>
      </c>
      <c r="L273" s="45" t="s">
        <v>13</v>
      </c>
      <c r="M273" s="45" t="s">
        <v>473</v>
      </c>
    </row>
    <row r="274" spans="1:13" x14ac:dyDescent="0.2">
      <c r="A274" s="41">
        <v>42041</v>
      </c>
      <c r="B274" s="42" t="s">
        <v>177</v>
      </c>
      <c r="C274" s="43" t="s">
        <v>215</v>
      </c>
      <c r="D274" s="44" t="s">
        <v>8</v>
      </c>
      <c r="E274" s="49">
        <v>1500</v>
      </c>
      <c r="F274" s="51">
        <f t="shared" si="16"/>
        <v>2.2867352585611558</v>
      </c>
      <c r="G274" s="50">
        <f t="shared" si="17"/>
        <v>2.6045573502692072</v>
      </c>
      <c r="H274" s="52">
        <v>575.91359999999997</v>
      </c>
      <c r="I274" s="53" t="s">
        <v>39</v>
      </c>
      <c r="J274" s="55" t="s">
        <v>472</v>
      </c>
      <c r="K274" s="54" t="s">
        <v>54</v>
      </c>
      <c r="L274" s="45" t="s">
        <v>13</v>
      </c>
      <c r="M274" s="45" t="s">
        <v>473</v>
      </c>
    </row>
    <row r="275" spans="1:13" x14ac:dyDescent="0.2">
      <c r="A275" s="41">
        <v>42041</v>
      </c>
      <c r="B275" s="42" t="s">
        <v>142</v>
      </c>
      <c r="C275" s="43" t="s">
        <v>94</v>
      </c>
      <c r="D275" s="44" t="s">
        <v>8</v>
      </c>
      <c r="E275" s="49">
        <v>600</v>
      </c>
      <c r="F275" s="51">
        <f t="shared" si="16"/>
        <v>0.91469410342446233</v>
      </c>
      <c r="G275" s="50">
        <f t="shared" si="17"/>
        <v>1.0418229401076828</v>
      </c>
      <c r="H275" s="52">
        <v>575.91359999999997</v>
      </c>
      <c r="I275" s="53" t="s">
        <v>39</v>
      </c>
      <c r="J275" s="55" t="s">
        <v>472</v>
      </c>
      <c r="K275" s="54" t="s">
        <v>55</v>
      </c>
      <c r="L275" s="45" t="s">
        <v>13</v>
      </c>
      <c r="M275" s="45" t="s">
        <v>473</v>
      </c>
    </row>
    <row r="276" spans="1:13" x14ac:dyDescent="0.2">
      <c r="A276" s="41">
        <v>42041</v>
      </c>
      <c r="B276" s="42" t="s">
        <v>123</v>
      </c>
      <c r="C276" s="43" t="s">
        <v>94</v>
      </c>
      <c r="D276" s="44" t="s">
        <v>11</v>
      </c>
      <c r="E276" s="49">
        <v>600</v>
      </c>
      <c r="F276" s="51">
        <f t="shared" si="16"/>
        <v>0.91469410342446233</v>
      </c>
      <c r="G276" s="50">
        <f t="shared" si="17"/>
        <v>1.0418229401076828</v>
      </c>
      <c r="H276" s="52">
        <v>575.91359999999997</v>
      </c>
      <c r="I276" s="53" t="s">
        <v>87</v>
      </c>
      <c r="J276" s="55" t="s">
        <v>472</v>
      </c>
      <c r="K276" s="54" t="s">
        <v>52</v>
      </c>
      <c r="L276" s="45" t="s">
        <v>13</v>
      </c>
      <c r="M276" s="45" t="s">
        <v>473</v>
      </c>
    </row>
    <row r="277" spans="1:13" x14ac:dyDescent="0.2">
      <c r="A277" s="41">
        <v>42041</v>
      </c>
      <c r="B277" s="42" t="s">
        <v>134</v>
      </c>
      <c r="C277" s="43" t="s">
        <v>94</v>
      </c>
      <c r="D277" s="44" t="s">
        <v>11</v>
      </c>
      <c r="E277" s="49">
        <v>600</v>
      </c>
      <c r="F277" s="51">
        <f t="shared" si="16"/>
        <v>0.91469410342446233</v>
      </c>
      <c r="G277" s="50">
        <f t="shared" si="17"/>
        <v>1.0418229401076828</v>
      </c>
      <c r="H277" s="52">
        <v>575.91359999999997</v>
      </c>
      <c r="I277" s="53" t="s">
        <v>87</v>
      </c>
      <c r="J277" s="55" t="s">
        <v>472</v>
      </c>
      <c r="K277" s="54" t="s">
        <v>52</v>
      </c>
      <c r="L277" s="45" t="s">
        <v>13</v>
      </c>
      <c r="M277" s="45" t="s">
        <v>473</v>
      </c>
    </row>
    <row r="278" spans="1:13" x14ac:dyDescent="0.2">
      <c r="A278" s="41">
        <v>42041</v>
      </c>
      <c r="B278" s="42" t="s">
        <v>247</v>
      </c>
      <c r="C278" s="43" t="s">
        <v>94</v>
      </c>
      <c r="D278" s="44" t="s">
        <v>8</v>
      </c>
      <c r="E278" s="49">
        <v>2000</v>
      </c>
      <c r="F278" s="51">
        <f t="shared" si="16"/>
        <v>3.0489803447482076</v>
      </c>
      <c r="G278" s="50">
        <f t="shared" si="17"/>
        <v>3.4727431336922763</v>
      </c>
      <c r="H278" s="52">
        <v>575.91359999999997</v>
      </c>
      <c r="I278" s="53" t="s">
        <v>12</v>
      </c>
      <c r="J278" s="55" t="s">
        <v>472</v>
      </c>
      <c r="K278" s="54" t="s">
        <v>46</v>
      </c>
      <c r="L278" s="45" t="s">
        <v>13</v>
      </c>
      <c r="M278" s="45" t="s">
        <v>473</v>
      </c>
    </row>
    <row r="279" spans="1:13" x14ac:dyDescent="0.2">
      <c r="A279" s="41">
        <v>42041</v>
      </c>
      <c r="B279" s="42" t="s">
        <v>248</v>
      </c>
      <c r="C279" s="43" t="s">
        <v>249</v>
      </c>
      <c r="D279" s="44" t="s">
        <v>8</v>
      </c>
      <c r="E279" s="49">
        <v>3000</v>
      </c>
      <c r="F279" s="51">
        <f t="shared" si="16"/>
        <v>4.5734705171223116</v>
      </c>
      <c r="G279" s="50">
        <f t="shared" si="17"/>
        <v>5.2091147005384144</v>
      </c>
      <c r="H279" s="52">
        <v>575.91359999999997</v>
      </c>
      <c r="I279" s="53" t="s">
        <v>12</v>
      </c>
      <c r="J279" s="55" t="s">
        <v>472</v>
      </c>
      <c r="K279" s="54" t="s">
        <v>46</v>
      </c>
      <c r="L279" s="45" t="s">
        <v>13</v>
      </c>
      <c r="M279" s="45" t="s">
        <v>473</v>
      </c>
    </row>
    <row r="280" spans="1:13" x14ac:dyDescent="0.2">
      <c r="A280" s="41">
        <v>42041</v>
      </c>
      <c r="B280" s="42" t="s">
        <v>273</v>
      </c>
      <c r="C280" s="43" t="s">
        <v>249</v>
      </c>
      <c r="D280" s="44" t="s">
        <v>8</v>
      </c>
      <c r="E280" s="49">
        <v>5000</v>
      </c>
      <c r="F280" s="51">
        <f t="shared" si="16"/>
        <v>7.6224508618705187</v>
      </c>
      <c r="G280" s="50">
        <f t="shared" si="17"/>
        <v>8.6818578342306907</v>
      </c>
      <c r="H280" s="52">
        <v>575.91359999999997</v>
      </c>
      <c r="I280" s="53" t="s">
        <v>12</v>
      </c>
      <c r="J280" s="55" t="s">
        <v>472</v>
      </c>
      <c r="K280" s="54" t="s">
        <v>46</v>
      </c>
      <c r="L280" s="45" t="s">
        <v>13</v>
      </c>
      <c r="M280" s="45" t="s">
        <v>473</v>
      </c>
    </row>
    <row r="281" spans="1:13" x14ac:dyDescent="0.2">
      <c r="A281" s="41">
        <v>42041</v>
      </c>
      <c r="B281" s="42" t="s">
        <v>241</v>
      </c>
      <c r="C281" s="43" t="s">
        <v>215</v>
      </c>
      <c r="D281" s="44" t="s">
        <v>8</v>
      </c>
      <c r="E281" s="49">
        <v>3300</v>
      </c>
      <c r="F281" s="51">
        <f t="shared" si="16"/>
        <v>5.0308175688345429</v>
      </c>
      <c r="G281" s="50">
        <f t="shared" si="17"/>
        <v>5.7300261705922555</v>
      </c>
      <c r="H281" s="52">
        <v>575.91359999999997</v>
      </c>
      <c r="I281" s="53" t="s">
        <v>12</v>
      </c>
      <c r="J281" s="55" t="s">
        <v>472</v>
      </c>
      <c r="K281" s="54" t="s">
        <v>46</v>
      </c>
      <c r="L281" s="45" t="s">
        <v>13</v>
      </c>
      <c r="M281" s="45" t="s">
        <v>473</v>
      </c>
    </row>
    <row r="282" spans="1:13" x14ac:dyDescent="0.2">
      <c r="A282" s="41">
        <v>42042</v>
      </c>
      <c r="B282" s="42" t="s">
        <v>98</v>
      </c>
      <c r="C282" s="43" t="s">
        <v>94</v>
      </c>
      <c r="D282" s="44" t="s">
        <v>9</v>
      </c>
      <c r="E282" s="49">
        <v>400</v>
      </c>
      <c r="F282" s="51">
        <f t="shared" si="16"/>
        <v>0.60979606894964156</v>
      </c>
      <c r="G282" s="50">
        <f t="shared" si="17"/>
        <v>0.6945486267384553</v>
      </c>
      <c r="H282" s="52">
        <v>575.91359999999997</v>
      </c>
      <c r="I282" s="53" t="s">
        <v>35</v>
      </c>
      <c r="J282" s="55" t="s">
        <v>472</v>
      </c>
      <c r="K282" s="54" t="s">
        <v>56</v>
      </c>
      <c r="L282" s="45" t="s">
        <v>13</v>
      </c>
      <c r="M282" s="45" t="s">
        <v>473</v>
      </c>
    </row>
    <row r="283" spans="1:13" x14ac:dyDescent="0.2">
      <c r="A283" s="41">
        <v>42042</v>
      </c>
      <c r="B283" s="42" t="s">
        <v>99</v>
      </c>
      <c r="C283" s="43" t="s">
        <v>94</v>
      </c>
      <c r="D283" s="44" t="s">
        <v>9</v>
      </c>
      <c r="E283" s="49">
        <v>400</v>
      </c>
      <c r="F283" s="51">
        <f t="shared" si="16"/>
        <v>0.60979606894964156</v>
      </c>
      <c r="G283" s="50">
        <f t="shared" si="17"/>
        <v>0.6945486267384553</v>
      </c>
      <c r="H283" s="52">
        <v>575.91359999999997</v>
      </c>
      <c r="I283" s="53" t="s">
        <v>35</v>
      </c>
      <c r="J283" s="55" t="s">
        <v>472</v>
      </c>
      <c r="K283" s="54" t="s">
        <v>56</v>
      </c>
      <c r="L283" s="45" t="s">
        <v>13</v>
      </c>
      <c r="M283" s="45" t="s">
        <v>473</v>
      </c>
    </row>
    <row r="284" spans="1:13" x14ac:dyDescent="0.2">
      <c r="A284" s="41">
        <v>42042</v>
      </c>
      <c r="B284" s="42" t="s">
        <v>142</v>
      </c>
      <c r="C284" s="43" t="s">
        <v>94</v>
      </c>
      <c r="D284" s="44" t="s">
        <v>8</v>
      </c>
      <c r="E284" s="49">
        <v>600</v>
      </c>
      <c r="F284" s="51">
        <f t="shared" si="16"/>
        <v>0.91469410342446233</v>
      </c>
      <c r="G284" s="50">
        <f t="shared" si="17"/>
        <v>1.0418229401076828</v>
      </c>
      <c r="H284" s="52">
        <v>575.91359999999997</v>
      </c>
      <c r="I284" s="53" t="s">
        <v>39</v>
      </c>
      <c r="J284" s="55" t="s">
        <v>472</v>
      </c>
      <c r="K284" s="54" t="s">
        <v>55</v>
      </c>
      <c r="L284" s="45" t="s">
        <v>13</v>
      </c>
      <c r="M284" s="45" t="s">
        <v>473</v>
      </c>
    </row>
    <row r="285" spans="1:13" x14ac:dyDescent="0.2">
      <c r="A285" s="41">
        <v>42042</v>
      </c>
      <c r="B285" s="42" t="s">
        <v>143</v>
      </c>
      <c r="C285" s="43" t="s">
        <v>94</v>
      </c>
      <c r="D285" s="44" t="s">
        <v>8</v>
      </c>
      <c r="E285" s="49">
        <v>600</v>
      </c>
      <c r="F285" s="51">
        <f t="shared" si="16"/>
        <v>0.91469410342446233</v>
      </c>
      <c r="G285" s="50">
        <f t="shared" si="17"/>
        <v>1.0418229401076828</v>
      </c>
      <c r="H285" s="52">
        <v>575.91359999999997</v>
      </c>
      <c r="I285" s="53" t="s">
        <v>39</v>
      </c>
      <c r="J285" s="55" t="s">
        <v>472</v>
      </c>
      <c r="K285" s="54" t="s">
        <v>55</v>
      </c>
      <c r="L285" s="45" t="s">
        <v>13</v>
      </c>
      <c r="M285" s="45" t="s">
        <v>473</v>
      </c>
    </row>
    <row r="286" spans="1:13" x14ac:dyDescent="0.2">
      <c r="A286" s="41">
        <v>42042</v>
      </c>
      <c r="B286" s="42" t="s">
        <v>247</v>
      </c>
      <c r="C286" s="43" t="s">
        <v>94</v>
      </c>
      <c r="D286" s="44" t="s">
        <v>8</v>
      </c>
      <c r="E286" s="49">
        <v>1900</v>
      </c>
      <c r="F286" s="51">
        <f t="shared" si="16"/>
        <v>2.8965313275107971</v>
      </c>
      <c r="G286" s="50">
        <f t="shared" si="17"/>
        <v>3.2991059770076623</v>
      </c>
      <c r="H286" s="52">
        <v>575.91359999999997</v>
      </c>
      <c r="I286" s="53" t="s">
        <v>12</v>
      </c>
      <c r="J286" s="55" t="s">
        <v>472</v>
      </c>
      <c r="K286" s="54" t="s">
        <v>46</v>
      </c>
      <c r="L286" s="45" t="s">
        <v>13</v>
      </c>
      <c r="M286" s="45" t="s">
        <v>473</v>
      </c>
    </row>
    <row r="287" spans="1:13" x14ac:dyDescent="0.2">
      <c r="A287" s="41">
        <v>42042</v>
      </c>
      <c r="B287" s="42" t="s">
        <v>241</v>
      </c>
      <c r="C287" s="43" t="s">
        <v>215</v>
      </c>
      <c r="D287" s="44" t="s">
        <v>8</v>
      </c>
      <c r="E287" s="49">
        <v>4100</v>
      </c>
      <c r="F287" s="51">
        <f t="shared" si="16"/>
        <v>6.2504097067338256</v>
      </c>
      <c r="G287" s="50">
        <f t="shared" si="17"/>
        <v>7.1191234240691665</v>
      </c>
      <c r="H287" s="52">
        <v>575.91359999999997</v>
      </c>
      <c r="I287" s="53" t="s">
        <v>12</v>
      </c>
      <c r="J287" s="55" t="s">
        <v>472</v>
      </c>
      <c r="K287" s="54" t="s">
        <v>46</v>
      </c>
      <c r="L287" s="45" t="s">
        <v>13</v>
      </c>
      <c r="M287" s="45" t="s">
        <v>473</v>
      </c>
    </row>
    <row r="288" spans="1:13" x14ac:dyDescent="0.2">
      <c r="A288" s="41">
        <v>42042</v>
      </c>
      <c r="B288" s="42" t="s">
        <v>273</v>
      </c>
      <c r="C288" s="43" t="s">
        <v>249</v>
      </c>
      <c r="D288" s="44" t="s">
        <v>8</v>
      </c>
      <c r="E288" s="49">
        <v>5000</v>
      </c>
      <c r="F288" s="51">
        <f t="shared" si="16"/>
        <v>7.6224508618705187</v>
      </c>
      <c r="G288" s="50">
        <f t="shared" si="17"/>
        <v>8.6818578342306907</v>
      </c>
      <c r="H288" s="52">
        <v>575.91359999999997</v>
      </c>
      <c r="I288" s="53" t="s">
        <v>12</v>
      </c>
      <c r="J288" s="55" t="s">
        <v>472</v>
      </c>
      <c r="K288" s="54" t="s">
        <v>46</v>
      </c>
      <c r="L288" s="45" t="s">
        <v>13</v>
      </c>
      <c r="M288" s="45" t="s">
        <v>473</v>
      </c>
    </row>
    <row r="289" spans="1:13" x14ac:dyDescent="0.2">
      <c r="A289" s="41">
        <v>42042</v>
      </c>
      <c r="B289" s="42" t="s">
        <v>248</v>
      </c>
      <c r="C289" s="43" t="s">
        <v>249</v>
      </c>
      <c r="D289" s="44" t="s">
        <v>8</v>
      </c>
      <c r="E289" s="49">
        <v>3000</v>
      </c>
      <c r="F289" s="51">
        <f t="shared" si="16"/>
        <v>4.5734705171223116</v>
      </c>
      <c r="G289" s="50">
        <f t="shared" si="17"/>
        <v>5.2091147005384144</v>
      </c>
      <c r="H289" s="52">
        <v>575.91359999999997</v>
      </c>
      <c r="I289" s="53" t="s">
        <v>12</v>
      </c>
      <c r="J289" s="55" t="s">
        <v>472</v>
      </c>
      <c r="K289" s="54" t="s">
        <v>46</v>
      </c>
      <c r="L289" s="45" t="s">
        <v>13</v>
      </c>
      <c r="M289" s="45" t="s">
        <v>473</v>
      </c>
    </row>
    <row r="290" spans="1:13" x14ac:dyDescent="0.2">
      <c r="A290" s="41">
        <v>42043</v>
      </c>
      <c r="B290" s="42" t="s">
        <v>142</v>
      </c>
      <c r="C290" s="43" t="s">
        <v>94</v>
      </c>
      <c r="D290" s="44" t="s">
        <v>8</v>
      </c>
      <c r="E290" s="49">
        <v>600</v>
      </c>
      <c r="F290" s="51">
        <f t="shared" si="16"/>
        <v>0.91469410342446233</v>
      </c>
      <c r="G290" s="50">
        <f t="shared" si="17"/>
        <v>1.0418229401076828</v>
      </c>
      <c r="H290" s="52">
        <v>575.91359999999997</v>
      </c>
      <c r="I290" s="53" t="s">
        <v>39</v>
      </c>
      <c r="J290" s="55" t="s">
        <v>472</v>
      </c>
      <c r="K290" s="54" t="s">
        <v>61</v>
      </c>
      <c r="L290" s="45" t="s">
        <v>13</v>
      </c>
      <c r="M290" s="45" t="s">
        <v>473</v>
      </c>
    </row>
    <row r="291" spans="1:13" x14ac:dyDescent="0.2">
      <c r="A291" s="41">
        <v>42043</v>
      </c>
      <c r="B291" s="42" t="s">
        <v>143</v>
      </c>
      <c r="C291" s="43" t="s">
        <v>94</v>
      </c>
      <c r="D291" s="44" t="s">
        <v>8</v>
      </c>
      <c r="E291" s="49">
        <v>600</v>
      </c>
      <c r="F291" s="51">
        <f t="shared" si="16"/>
        <v>0.91469410342446233</v>
      </c>
      <c r="G291" s="50">
        <f t="shared" si="17"/>
        <v>1.0418229401076828</v>
      </c>
      <c r="H291" s="52">
        <v>575.91359999999997</v>
      </c>
      <c r="I291" s="53" t="s">
        <v>39</v>
      </c>
      <c r="J291" s="55" t="s">
        <v>472</v>
      </c>
      <c r="K291" s="54" t="s">
        <v>61</v>
      </c>
      <c r="L291" s="45" t="s">
        <v>13</v>
      </c>
      <c r="M291" s="45" t="s">
        <v>473</v>
      </c>
    </row>
    <row r="292" spans="1:13" x14ac:dyDescent="0.2">
      <c r="A292" s="41">
        <v>42043</v>
      </c>
      <c r="B292" s="42" t="s">
        <v>250</v>
      </c>
      <c r="C292" s="43" t="s">
        <v>94</v>
      </c>
      <c r="D292" s="44" t="s">
        <v>8</v>
      </c>
      <c r="E292" s="49">
        <v>300</v>
      </c>
      <c r="F292" s="51">
        <f t="shared" si="16"/>
        <v>0.45734705171223117</v>
      </c>
      <c r="G292" s="50">
        <f t="shared" si="17"/>
        <v>0.52091147005384142</v>
      </c>
      <c r="H292" s="52">
        <v>575.91359999999997</v>
      </c>
      <c r="I292" s="53" t="s">
        <v>12</v>
      </c>
      <c r="J292" s="55" t="s">
        <v>472</v>
      </c>
      <c r="K292" s="54" t="s">
        <v>46</v>
      </c>
      <c r="L292" s="45" t="s">
        <v>13</v>
      </c>
      <c r="M292" s="45" t="s">
        <v>473</v>
      </c>
    </row>
    <row r="293" spans="1:13" x14ac:dyDescent="0.2">
      <c r="A293" s="41">
        <v>42043</v>
      </c>
      <c r="B293" s="42" t="s">
        <v>253</v>
      </c>
      <c r="C293" s="43" t="s">
        <v>94</v>
      </c>
      <c r="D293" s="44" t="s">
        <v>8</v>
      </c>
      <c r="E293" s="49">
        <v>6200</v>
      </c>
      <c r="F293" s="51">
        <f t="shared" si="16"/>
        <v>9.451839068719444</v>
      </c>
      <c r="G293" s="50">
        <f t="shared" si="17"/>
        <v>10.765503714446057</v>
      </c>
      <c r="H293" s="52">
        <v>575.91359999999997</v>
      </c>
      <c r="I293" s="53" t="s">
        <v>12</v>
      </c>
      <c r="J293" s="55" t="s">
        <v>472</v>
      </c>
      <c r="K293" s="54" t="s">
        <v>46</v>
      </c>
      <c r="L293" s="45" t="s">
        <v>13</v>
      </c>
      <c r="M293" s="45" t="s">
        <v>473</v>
      </c>
    </row>
    <row r="294" spans="1:13" x14ac:dyDescent="0.2">
      <c r="A294" s="41">
        <v>42043</v>
      </c>
      <c r="B294" s="42" t="s">
        <v>248</v>
      </c>
      <c r="C294" s="43" t="s">
        <v>249</v>
      </c>
      <c r="D294" s="44" t="s">
        <v>8</v>
      </c>
      <c r="E294" s="49">
        <v>3000</v>
      </c>
      <c r="F294" s="51">
        <f t="shared" si="16"/>
        <v>4.5734705171223116</v>
      </c>
      <c r="G294" s="50">
        <f t="shared" si="17"/>
        <v>5.2091147005384144</v>
      </c>
      <c r="H294" s="52">
        <v>575.91359999999997</v>
      </c>
      <c r="I294" s="53" t="s">
        <v>12</v>
      </c>
      <c r="J294" s="55" t="s">
        <v>472</v>
      </c>
      <c r="K294" s="54" t="s">
        <v>46</v>
      </c>
      <c r="L294" s="45" t="s">
        <v>13</v>
      </c>
      <c r="M294" s="45" t="s">
        <v>473</v>
      </c>
    </row>
    <row r="295" spans="1:13" x14ac:dyDescent="0.2">
      <c r="A295" s="41">
        <v>42043</v>
      </c>
      <c r="B295" s="42" t="s">
        <v>254</v>
      </c>
      <c r="C295" s="43" t="s">
        <v>94</v>
      </c>
      <c r="D295" s="44" t="s">
        <v>8</v>
      </c>
      <c r="E295" s="49">
        <v>600</v>
      </c>
      <c r="F295" s="51">
        <f t="shared" si="16"/>
        <v>0.91469410342446233</v>
      </c>
      <c r="G295" s="50">
        <f t="shared" si="17"/>
        <v>1.0418229401076828</v>
      </c>
      <c r="H295" s="52">
        <v>575.91359999999997</v>
      </c>
      <c r="I295" s="53" t="s">
        <v>12</v>
      </c>
      <c r="J295" s="55" t="s">
        <v>472</v>
      </c>
      <c r="K295" s="54" t="s">
        <v>46</v>
      </c>
      <c r="L295" s="45" t="s">
        <v>13</v>
      </c>
      <c r="M295" s="45" t="s">
        <v>473</v>
      </c>
    </row>
    <row r="296" spans="1:13" x14ac:dyDescent="0.2">
      <c r="A296" s="41">
        <v>42045</v>
      </c>
      <c r="B296" s="42" t="s">
        <v>100</v>
      </c>
      <c r="C296" s="43" t="s">
        <v>103</v>
      </c>
      <c r="D296" s="44" t="s">
        <v>9</v>
      </c>
      <c r="E296" s="49">
        <v>94000</v>
      </c>
      <c r="F296" s="51">
        <f t="shared" si="16"/>
        <v>143.30207620316577</v>
      </c>
      <c r="G296" s="50">
        <f t="shared" si="17"/>
        <v>163.21892728353697</v>
      </c>
      <c r="H296" s="52">
        <v>575.91359999999997</v>
      </c>
      <c r="I296" s="53" t="s">
        <v>35</v>
      </c>
      <c r="J296" s="55" t="s">
        <v>472</v>
      </c>
      <c r="K296" s="54" t="s">
        <v>58</v>
      </c>
      <c r="L296" s="45" t="s">
        <v>13</v>
      </c>
      <c r="M296" s="45" t="s">
        <v>473</v>
      </c>
    </row>
    <row r="297" spans="1:13" x14ac:dyDescent="0.2">
      <c r="A297" s="41">
        <v>42045</v>
      </c>
      <c r="B297" s="42" t="s">
        <v>101</v>
      </c>
      <c r="C297" s="43" t="s">
        <v>102</v>
      </c>
      <c r="D297" s="44" t="s">
        <v>9</v>
      </c>
      <c r="E297" s="49">
        <v>14600</v>
      </c>
      <c r="F297" s="51">
        <f t="shared" si="16"/>
        <v>22.257556516661914</v>
      </c>
      <c r="G297" s="50">
        <f t="shared" si="17"/>
        <v>25.351024875953616</v>
      </c>
      <c r="H297" s="52">
        <v>575.91359999999997</v>
      </c>
      <c r="I297" s="53" t="s">
        <v>35</v>
      </c>
      <c r="J297" s="55" t="s">
        <v>472</v>
      </c>
      <c r="K297" s="54" t="s">
        <v>58</v>
      </c>
      <c r="L297" s="45" t="s">
        <v>13</v>
      </c>
      <c r="M297" s="45" t="s">
        <v>473</v>
      </c>
    </row>
    <row r="298" spans="1:13" x14ac:dyDescent="0.2">
      <c r="A298" s="41">
        <v>42045</v>
      </c>
      <c r="B298" s="42" t="s">
        <v>104</v>
      </c>
      <c r="C298" s="43" t="s">
        <v>94</v>
      </c>
      <c r="D298" s="44" t="s">
        <v>9</v>
      </c>
      <c r="E298" s="49">
        <v>1900</v>
      </c>
      <c r="F298" s="51">
        <f t="shared" si="16"/>
        <v>2.8965313275107971</v>
      </c>
      <c r="G298" s="50">
        <f t="shared" si="17"/>
        <v>3.2991059770076623</v>
      </c>
      <c r="H298" s="52">
        <v>575.91359999999997</v>
      </c>
      <c r="I298" s="53" t="s">
        <v>35</v>
      </c>
      <c r="J298" s="55" t="s">
        <v>472</v>
      </c>
      <c r="K298" s="54" t="s">
        <v>58</v>
      </c>
      <c r="L298" s="45" t="s">
        <v>13</v>
      </c>
      <c r="M298" s="45" t="s">
        <v>473</v>
      </c>
    </row>
    <row r="299" spans="1:13" x14ac:dyDescent="0.2">
      <c r="A299" s="41">
        <v>42045</v>
      </c>
      <c r="B299" s="42" t="s">
        <v>146</v>
      </c>
      <c r="C299" s="43" t="s">
        <v>94</v>
      </c>
      <c r="D299" s="44" t="s">
        <v>8</v>
      </c>
      <c r="E299" s="49">
        <v>1500</v>
      </c>
      <c r="F299" s="51">
        <f t="shared" si="16"/>
        <v>2.2867352585611558</v>
      </c>
      <c r="G299" s="50">
        <f t="shared" si="17"/>
        <v>2.6045573502692072</v>
      </c>
      <c r="H299" s="52">
        <v>575.91359999999997</v>
      </c>
      <c r="I299" s="53" t="s">
        <v>39</v>
      </c>
      <c r="J299" s="55" t="s">
        <v>472</v>
      </c>
      <c r="K299" s="54" t="s">
        <v>57</v>
      </c>
      <c r="L299" s="45" t="s">
        <v>13</v>
      </c>
      <c r="M299" s="45" t="s">
        <v>473</v>
      </c>
    </row>
    <row r="300" spans="1:13" x14ac:dyDescent="0.2">
      <c r="A300" s="41">
        <v>42045</v>
      </c>
      <c r="B300" s="42" t="s">
        <v>178</v>
      </c>
      <c r="C300" s="43" t="s">
        <v>94</v>
      </c>
      <c r="D300" s="44" t="s">
        <v>8</v>
      </c>
      <c r="E300" s="49">
        <v>800</v>
      </c>
      <c r="F300" s="51">
        <f t="shared" si="16"/>
        <v>1.2195921378992831</v>
      </c>
      <c r="G300" s="50">
        <f t="shared" si="17"/>
        <v>1.3890972534769106</v>
      </c>
      <c r="H300" s="52">
        <v>575.91359999999997</v>
      </c>
      <c r="I300" s="53" t="s">
        <v>39</v>
      </c>
      <c r="J300" s="55" t="s">
        <v>472</v>
      </c>
      <c r="K300" s="54" t="s">
        <v>57</v>
      </c>
      <c r="L300" s="45" t="s">
        <v>13</v>
      </c>
      <c r="M300" s="45" t="s">
        <v>473</v>
      </c>
    </row>
    <row r="301" spans="1:13" x14ac:dyDescent="0.2">
      <c r="A301" s="41">
        <v>42045</v>
      </c>
      <c r="B301" s="42" t="s">
        <v>179</v>
      </c>
      <c r="C301" s="43" t="s">
        <v>94</v>
      </c>
      <c r="D301" s="44" t="s">
        <v>8</v>
      </c>
      <c r="E301" s="49">
        <v>300</v>
      </c>
      <c r="F301" s="51">
        <f t="shared" si="16"/>
        <v>0.45734705171223117</v>
      </c>
      <c r="G301" s="50">
        <f t="shared" si="17"/>
        <v>0.52091147005384142</v>
      </c>
      <c r="H301" s="52">
        <v>575.91359999999997</v>
      </c>
      <c r="I301" s="53" t="s">
        <v>39</v>
      </c>
      <c r="J301" s="55" t="s">
        <v>472</v>
      </c>
      <c r="K301" s="54" t="s">
        <v>57</v>
      </c>
      <c r="L301" s="45" t="s">
        <v>13</v>
      </c>
      <c r="M301" s="45" t="s">
        <v>473</v>
      </c>
    </row>
    <row r="302" spans="1:13" x14ac:dyDescent="0.2">
      <c r="A302" s="41">
        <v>42045</v>
      </c>
      <c r="B302" s="42" t="s">
        <v>180</v>
      </c>
      <c r="C302" s="43" t="s">
        <v>94</v>
      </c>
      <c r="D302" s="44" t="s">
        <v>8</v>
      </c>
      <c r="E302" s="49">
        <v>200</v>
      </c>
      <c r="F302" s="51">
        <f t="shared" si="16"/>
        <v>0.30489803447482078</v>
      </c>
      <c r="G302" s="50">
        <f t="shared" si="17"/>
        <v>0.34727431336922765</v>
      </c>
      <c r="H302" s="52">
        <v>575.91359999999997</v>
      </c>
      <c r="I302" s="53" t="s">
        <v>39</v>
      </c>
      <c r="J302" s="55" t="s">
        <v>472</v>
      </c>
      <c r="K302" s="54" t="s">
        <v>57</v>
      </c>
      <c r="L302" s="45" t="s">
        <v>13</v>
      </c>
      <c r="M302" s="45" t="s">
        <v>473</v>
      </c>
    </row>
    <row r="303" spans="1:13" x14ac:dyDescent="0.2">
      <c r="A303" s="41">
        <v>42045</v>
      </c>
      <c r="B303" s="42" t="s">
        <v>181</v>
      </c>
      <c r="C303" s="43" t="s">
        <v>94</v>
      </c>
      <c r="D303" s="44" t="s">
        <v>8</v>
      </c>
      <c r="E303" s="49">
        <v>200</v>
      </c>
      <c r="F303" s="51">
        <f t="shared" si="16"/>
        <v>0.30489803447482078</v>
      </c>
      <c r="G303" s="50">
        <f t="shared" si="17"/>
        <v>0.34727431336922765</v>
      </c>
      <c r="H303" s="52">
        <v>575.91359999999997</v>
      </c>
      <c r="I303" s="53" t="s">
        <v>39</v>
      </c>
      <c r="J303" s="55" t="s">
        <v>472</v>
      </c>
      <c r="K303" s="54" t="s">
        <v>57</v>
      </c>
      <c r="L303" s="45" t="s">
        <v>13</v>
      </c>
      <c r="M303" s="45" t="s">
        <v>473</v>
      </c>
    </row>
    <row r="304" spans="1:13" x14ac:dyDescent="0.2">
      <c r="A304" s="41">
        <v>42045</v>
      </c>
      <c r="B304" s="42" t="s">
        <v>182</v>
      </c>
      <c r="C304" s="43" t="s">
        <v>94</v>
      </c>
      <c r="D304" s="44" t="s">
        <v>8</v>
      </c>
      <c r="E304" s="49">
        <v>300</v>
      </c>
      <c r="F304" s="51">
        <f t="shared" si="16"/>
        <v>0.45734705171223117</v>
      </c>
      <c r="G304" s="50">
        <f t="shared" si="17"/>
        <v>0.52091147005384142</v>
      </c>
      <c r="H304" s="52">
        <v>575.91359999999997</v>
      </c>
      <c r="I304" s="53" t="s">
        <v>39</v>
      </c>
      <c r="J304" s="55" t="s">
        <v>472</v>
      </c>
      <c r="K304" s="54" t="s">
        <v>57</v>
      </c>
      <c r="L304" s="45" t="s">
        <v>13</v>
      </c>
      <c r="M304" s="45" t="s">
        <v>473</v>
      </c>
    </row>
    <row r="305" spans="1:13" x14ac:dyDescent="0.2">
      <c r="A305" s="41">
        <v>42045</v>
      </c>
      <c r="B305" s="42" t="s">
        <v>183</v>
      </c>
      <c r="C305" s="43" t="s">
        <v>94</v>
      </c>
      <c r="D305" s="44" t="s">
        <v>8</v>
      </c>
      <c r="E305" s="49">
        <v>200</v>
      </c>
      <c r="F305" s="51">
        <f t="shared" si="16"/>
        <v>0.30489803447482078</v>
      </c>
      <c r="G305" s="50">
        <f t="shared" si="17"/>
        <v>0.34727431336922765</v>
      </c>
      <c r="H305" s="52">
        <v>575.91359999999997</v>
      </c>
      <c r="I305" s="53" t="s">
        <v>39</v>
      </c>
      <c r="J305" s="55" t="s">
        <v>472</v>
      </c>
      <c r="K305" s="54" t="s">
        <v>57</v>
      </c>
      <c r="L305" s="45" t="s">
        <v>13</v>
      </c>
      <c r="M305" s="45" t="s">
        <v>473</v>
      </c>
    </row>
    <row r="306" spans="1:13" x14ac:dyDescent="0.2">
      <c r="A306" s="41">
        <v>42045</v>
      </c>
      <c r="B306" s="42" t="s">
        <v>184</v>
      </c>
      <c r="C306" s="43" t="s">
        <v>94</v>
      </c>
      <c r="D306" s="44" t="s">
        <v>8</v>
      </c>
      <c r="E306" s="49">
        <v>300</v>
      </c>
      <c r="F306" s="51">
        <f t="shared" si="16"/>
        <v>0.45734705171223117</v>
      </c>
      <c r="G306" s="50">
        <f t="shared" si="17"/>
        <v>0.52091147005384142</v>
      </c>
      <c r="H306" s="52">
        <v>575.91359999999997</v>
      </c>
      <c r="I306" s="53" t="s">
        <v>39</v>
      </c>
      <c r="J306" s="55" t="s">
        <v>472</v>
      </c>
      <c r="K306" s="54" t="s">
        <v>57</v>
      </c>
      <c r="L306" s="45" t="s">
        <v>13</v>
      </c>
      <c r="M306" s="45" t="s">
        <v>473</v>
      </c>
    </row>
    <row r="307" spans="1:13" x14ac:dyDescent="0.2">
      <c r="A307" s="41">
        <v>42045</v>
      </c>
      <c r="B307" s="42" t="s">
        <v>185</v>
      </c>
      <c r="C307" s="43" t="s">
        <v>94</v>
      </c>
      <c r="D307" s="44" t="s">
        <v>8</v>
      </c>
      <c r="E307" s="49">
        <v>800</v>
      </c>
      <c r="F307" s="51">
        <f t="shared" si="16"/>
        <v>1.2195921378992831</v>
      </c>
      <c r="G307" s="50">
        <f t="shared" si="17"/>
        <v>1.3890972534769106</v>
      </c>
      <c r="H307" s="52">
        <v>575.91359999999997</v>
      </c>
      <c r="I307" s="53" t="s">
        <v>39</v>
      </c>
      <c r="J307" s="55" t="s">
        <v>472</v>
      </c>
      <c r="K307" s="54" t="s">
        <v>57</v>
      </c>
      <c r="L307" s="45" t="s">
        <v>13</v>
      </c>
      <c r="M307" s="45" t="s">
        <v>473</v>
      </c>
    </row>
    <row r="308" spans="1:13" x14ac:dyDescent="0.2">
      <c r="A308" s="41">
        <v>42045</v>
      </c>
      <c r="B308" s="42" t="s">
        <v>186</v>
      </c>
      <c r="C308" s="43" t="s">
        <v>94</v>
      </c>
      <c r="D308" s="44" t="s">
        <v>8</v>
      </c>
      <c r="E308" s="49">
        <v>1200</v>
      </c>
      <c r="F308" s="51">
        <f t="shared" si="16"/>
        <v>1.8293882068489247</v>
      </c>
      <c r="G308" s="50">
        <f t="shared" si="17"/>
        <v>2.0836458802153657</v>
      </c>
      <c r="H308" s="52">
        <v>575.91359999999997</v>
      </c>
      <c r="I308" s="53" t="s">
        <v>39</v>
      </c>
      <c r="J308" s="55" t="s">
        <v>472</v>
      </c>
      <c r="K308" s="54" t="s">
        <v>57</v>
      </c>
      <c r="L308" s="45" t="s">
        <v>13</v>
      </c>
      <c r="M308" s="45" t="s">
        <v>473</v>
      </c>
    </row>
    <row r="309" spans="1:13" x14ac:dyDescent="0.2">
      <c r="A309" s="41">
        <v>42045</v>
      </c>
      <c r="B309" s="42" t="s">
        <v>143</v>
      </c>
      <c r="C309" s="43" t="s">
        <v>94</v>
      </c>
      <c r="D309" s="44" t="s">
        <v>8</v>
      </c>
      <c r="E309" s="49">
        <v>600</v>
      </c>
      <c r="F309" s="51">
        <f t="shared" si="16"/>
        <v>0.91469410342446233</v>
      </c>
      <c r="G309" s="50">
        <f t="shared" si="17"/>
        <v>1.0418229401076828</v>
      </c>
      <c r="H309" s="52">
        <v>575.91359999999997</v>
      </c>
      <c r="I309" s="53" t="s">
        <v>39</v>
      </c>
      <c r="J309" s="55" t="s">
        <v>472</v>
      </c>
      <c r="K309" s="54" t="s">
        <v>61</v>
      </c>
      <c r="L309" s="45" t="s">
        <v>13</v>
      </c>
      <c r="M309" s="45" t="s">
        <v>473</v>
      </c>
    </row>
    <row r="310" spans="1:13" x14ac:dyDescent="0.2">
      <c r="A310" s="41">
        <v>42045</v>
      </c>
      <c r="B310" s="42" t="s">
        <v>255</v>
      </c>
      <c r="C310" s="43" t="s">
        <v>94</v>
      </c>
      <c r="D310" s="44" t="s">
        <v>8</v>
      </c>
      <c r="E310" s="49">
        <v>600</v>
      </c>
      <c r="F310" s="51">
        <f t="shared" si="16"/>
        <v>0.91469410342446233</v>
      </c>
      <c r="G310" s="50">
        <f t="shared" si="17"/>
        <v>1.0418229401076828</v>
      </c>
      <c r="H310" s="52">
        <v>575.91359999999997</v>
      </c>
      <c r="I310" s="53" t="s">
        <v>12</v>
      </c>
      <c r="J310" s="55" t="s">
        <v>472</v>
      </c>
      <c r="K310" s="54" t="s">
        <v>59</v>
      </c>
      <c r="L310" s="45" t="s">
        <v>13</v>
      </c>
      <c r="M310" s="45" t="s">
        <v>473</v>
      </c>
    </row>
    <row r="311" spans="1:13" x14ac:dyDescent="0.2">
      <c r="A311" s="41">
        <v>42045</v>
      </c>
      <c r="B311" s="42" t="s">
        <v>256</v>
      </c>
      <c r="C311" s="43" t="s">
        <v>102</v>
      </c>
      <c r="D311" s="44" t="s">
        <v>9</v>
      </c>
      <c r="E311" s="49">
        <v>3500</v>
      </c>
      <c r="F311" s="51">
        <f t="shared" si="16"/>
        <v>5.3357156033093629</v>
      </c>
      <c r="G311" s="50">
        <f t="shared" si="17"/>
        <v>6.0773004839614835</v>
      </c>
      <c r="H311" s="52">
        <v>575.91359999999997</v>
      </c>
      <c r="I311" s="53" t="s">
        <v>12</v>
      </c>
      <c r="J311" s="55" t="s">
        <v>472</v>
      </c>
      <c r="K311" s="54" t="s">
        <v>59</v>
      </c>
      <c r="L311" s="45" t="s">
        <v>13</v>
      </c>
      <c r="M311" s="45" t="s">
        <v>473</v>
      </c>
    </row>
    <row r="312" spans="1:13" x14ac:dyDescent="0.2">
      <c r="A312" s="41">
        <v>42045</v>
      </c>
      <c r="B312" s="42" t="s">
        <v>257</v>
      </c>
      <c r="C312" s="43" t="s">
        <v>94</v>
      </c>
      <c r="D312" s="44" t="s">
        <v>8</v>
      </c>
      <c r="E312" s="49">
        <v>600</v>
      </c>
      <c r="F312" s="51">
        <f t="shared" si="16"/>
        <v>0.91469410342446233</v>
      </c>
      <c r="G312" s="50">
        <f t="shared" si="17"/>
        <v>1.0418229401076828</v>
      </c>
      <c r="H312" s="52">
        <v>575.91359999999997</v>
      </c>
      <c r="I312" s="53" t="s">
        <v>12</v>
      </c>
      <c r="J312" s="55" t="s">
        <v>472</v>
      </c>
      <c r="K312" s="54" t="s">
        <v>59</v>
      </c>
      <c r="L312" s="45" t="s">
        <v>13</v>
      </c>
      <c r="M312" s="45" t="s">
        <v>473</v>
      </c>
    </row>
    <row r="313" spans="1:13" x14ac:dyDescent="0.2">
      <c r="A313" s="41">
        <v>42046</v>
      </c>
      <c r="B313" s="42" t="s">
        <v>142</v>
      </c>
      <c r="C313" s="43" t="s">
        <v>94</v>
      </c>
      <c r="D313" s="44" t="s">
        <v>8</v>
      </c>
      <c r="E313" s="49">
        <v>600</v>
      </c>
      <c r="F313" s="51">
        <f t="shared" si="16"/>
        <v>0.91469410342446233</v>
      </c>
      <c r="G313" s="50">
        <f t="shared" si="17"/>
        <v>1.0418229401076828</v>
      </c>
      <c r="H313" s="52">
        <v>575.91359999999997</v>
      </c>
      <c r="I313" s="53" t="s">
        <v>39</v>
      </c>
      <c r="J313" s="55" t="s">
        <v>472</v>
      </c>
      <c r="K313" s="54" t="s">
        <v>61</v>
      </c>
      <c r="L313" s="45" t="s">
        <v>13</v>
      </c>
      <c r="M313" s="45" t="s">
        <v>473</v>
      </c>
    </row>
    <row r="314" spans="1:13" x14ac:dyDescent="0.2">
      <c r="A314" s="41">
        <v>42046</v>
      </c>
      <c r="B314" s="42" t="s">
        <v>147</v>
      </c>
      <c r="C314" s="43" t="s">
        <v>94</v>
      </c>
      <c r="D314" s="44" t="s">
        <v>8</v>
      </c>
      <c r="E314" s="49">
        <v>200</v>
      </c>
      <c r="F314" s="51">
        <f t="shared" si="16"/>
        <v>0.30489803447482078</v>
      </c>
      <c r="G314" s="50">
        <f t="shared" si="17"/>
        <v>0.34727431336922765</v>
      </c>
      <c r="H314" s="52">
        <v>575.91359999999997</v>
      </c>
      <c r="I314" s="53" t="s">
        <v>39</v>
      </c>
      <c r="J314" s="55" t="s">
        <v>472</v>
      </c>
      <c r="K314" s="54" t="s">
        <v>62</v>
      </c>
      <c r="L314" s="45" t="s">
        <v>13</v>
      </c>
      <c r="M314" s="45" t="s">
        <v>473</v>
      </c>
    </row>
    <row r="315" spans="1:13" x14ac:dyDescent="0.2">
      <c r="A315" s="41">
        <v>42046</v>
      </c>
      <c r="B315" s="42" t="s">
        <v>187</v>
      </c>
      <c r="C315" s="43" t="s">
        <v>94</v>
      </c>
      <c r="D315" s="44" t="s">
        <v>8</v>
      </c>
      <c r="E315" s="49">
        <v>2000</v>
      </c>
      <c r="F315" s="51">
        <f t="shared" si="16"/>
        <v>3.0489803447482076</v>
      </c>
      <c r="G315" s="50">
        <f t="shared" si="17"/>
        <v>3.4727431336922763</v>
      </c>
      <c r="H315" s="52">
        <v>575.91359999999997</v>
      </c>
      <c r="I315" s="53" t="s">
        <v>39</v>
      </c>
      <c r="J315" s="55" t="s">
        <v>472</v>
      </c>
      <c r="K315" s="54" t="s">
        <v>62</v>
      </c>
      <c r="L315" s="45" t="s">
        <v>13</v>
      </c>
      <c r="M315" s="45" t="s">
        <v>473</v>
      </c>
    </row>
    <row r="316" spans="1:13" x14ac:dyDescent="0.2">
      <c r="A316" s="41">
        <v>42046</v>
      </c>
      <c r="B316" s="42" t="s">
        <v>188</v>
      </c>
      <c r="C316" s="43" t="s">
        <v>94</v>
      </c>
      <c r="D316" s="44" t="s">
        <v>8</v>
      </c>
      <c r="E316" s="49">
        <v>700</v>
      </c>
      <c r="F316" s="51">
        <f t="shared" si="16"/>
        <v>1.0671431206618727</v>
      </c>
      <c r="G316" s="50">
        <f t="shared" si="17"/>
        <v>1.2154600967922966</v>
      </c>
      <c r="H316" s="52">
        <v>575.91359999999997</v>
      </c>
      <c r="I316" s="53" t="s">
        <v>39</v>
      </c>
      <c r="J316" s="55" t="s">
        <v>472</v>
      </c>
      <c r="K316" s="54" t="s">
        <v>62</v>
      </c>
      <c r="L316" s="45" t="s">
        <v>13</v>
      </c>
      <c r="M316" s="45" t="s">
        <v>473</v>
      </c>
    </row>
    <row r="317" spans="1:13" x14ac:dyDescent="0.2">
      <c r="A317" s="41">
        <v>42046</v>
      </c>
      <c r="B317" s="42" t="s">
        <v>189</v>
      </c>
      <c r="C317" s="43" t="s">
        <v>94</v>
      </c>
      <c r="D317" s="44" t="s">
        <v>8</v>
      </c>
      <c r="E317" s="49">
        <v>700</v>
      </c>
      <c r="F317" s="51">
        <f t="shared" si="16"/>
        <v>1.0671431206618727</v>
      </c>
      <c r="G317" s="50">
        <f t="shared" si="17"/>
        <v>1.2154600967922966</v>
      </c>
      <c r="H317" s="52">
        <v>575.91359999999997</v>
      </c>
      <c r="I317" s="53" t="s">
        <v>39</v>
      </c>
      <c r="J317" s="55" t="s">
        <v>472</v>
      </c>
      <c r="K317" s="54" t="s">
        <v>62</v>
      </c>
      <c r="L317" s="45" t="s">
        <v>13</v>
      </c>
      <c r="M317" s="45" t="s">
        <v>473</v>
      </c>
    </row>
    <row r="318" spans="1:13" x14ac:dyDescent="0.2">
      <c r="A318" s="41">
        <v>42046</v>
      </c>
      <c r="B318" s="42" t="s">
        <v>190</v>
      </c>
      <c r="C318" s="43" t="s">
        <v>94</v>
      </c>
      <c r="D318" s="44" t="s">
        <v>8</v>
      </c>
      <c r="E318" s="49">
        <v>2000</v>
      </c>
      <c r="F318" s="51">
        <f t="shared" si="16"/>
        <v>3.0489803447482076</v>
      </c>
      <c r="G318" s="50">
        <f t="shared" si="17"/>
        <v>3.4727431336922763</v>
      </c>
      <c r="H318" s="52">
        <v>575.91359999999997</v>
      </c>
      <c r="I318" s="53" t="s">
        <v>39</v>
      </c>
      <c r="J318" s="55" t="s">
        <v>472</v>
      </c>
      <c r="K318" s="54" t="s">
        <v>62</v>
      </c>
      <c r="L318" s="45" t="s">
        <v>13</v>
      </c>
      <c r="M318" s="45" t="s">
        <v>473</v>
      </c>
    </row>
    <row r="319" spans="1:13" x14ac:dyDescent="0.2">
      <c r="A319" s="41">
        <v>42046</v>
      </c>
      <c r="B319" s="42" t="s">
        <v>191</v>
      </c>
      <c r="C319" s="43" t="s">
        <v>94</v>
      </c>
      <c r="D319" s="44" t="s">
        <v>8</v>
      </c>
      <c r="E319" s="49">
        <v>800</v>
      </c>
      <c r="F319" s="51">
        <f t="shared" si="16"/>
        <v>1.2195921378992831</v>
      </c>
      <c r="G319" s="50">
        <f t="shared" si="17"/>
        <v>1.3890972534769106</v>
      </c>
      <c r="H319" s="52">
        <v>575.91359999999997</v>
      </c>
      <c r="I319" s="53" t="s">
        <v>39</v>
      </c>
      <c r="J319" s="55" t="s">
        <v>472</v>
      </c>
      <c r="K319" s="54" t="s">
        <v>62</v>
      </c>
      <c r="L319" s="45" t="s">
        <v>13</v>
      </c>
      <c r="M319" s="45" t="s">
        <v>473</v>
      </c>
    </row>
    <row r="320" spans="1:13" x14ac:dyDescent="0.2">
      <c r="A320" s="41">
        <v>42046</v>
      </c>
      <c r="B320" s="42" t="s">
        <v>192</v>
      </c>
      <c r="C320" s="43" t="s">
        <v>215</v>
      </c>
      <c r="D320" s="44" t="s">
        <v>8</v>
      </c>
      <c r="E320" s="49">
        <v>1500</v>
      </c>
      <c r="F320" s="51">
        <f t="shared" si="16"/>
        <v>2.2867352585611558</v>
      </c>
      <c r="G320" s="50">
        <f t="shared" si="17"/>
        <v>2.6045573502692072</v>
      </c>
      <c r="H320" s="52">
        <v>575.91359999999997</v>
      </c>
      <c r="I320" s="53" t="s">
        <v>39</v>
      </c>
      <c r="J320" s="55" t="s">
        <v>472</v>
      </c>
      <c r="K320" s="54" t="s">
        <v>62</v>
      </c>
      <c r="L320" s="45" t="s">
        <v>13</v>
      </c>
      <c r="M320" s="45" t="s">
        <v>473</v>
      </c>
    </row>
    <row r="321" spans="1:13" x14ac:dyDescent="0.2">
      <c r="A321" s="41">
        <v>42046</v>
      </c>
      <c r="B321" s="42" t="s">
        <v>244</v>
      </c>
      <c r="C321" s="43" t="s">
        <v>94</v>
      </c>
      <c r="D321" s="44" t="s">
        <v>8</v>
      </c>
      <c r="E321" s="49">
        <v>600</v>
      </c>
      <c r="F321" s="51">
        <f t="shared" si="16"/>
        <v>0.91469410342446233</v>
      </c>
      <c r="G321" s="50">
        <f t="shared" si="17"/>
        <v>1.0418229401076828</v>
      </c>
      <c r="H321" s="52">
        <v>575.91359999999997</v>
      </c>
      <c r="I321" s="53" t="s">
        <v>12</v>
      </c>
      <c r="J321" s="55" t="s">
        <v>472</v>
      </c>
      <c r="K321" s="54" t="s">
        <v>60</v>
      </c>
      <c r="L321" s="45" t="s">
        <v>13</v>
      </c>
      <c r="M321" s="45" t="s">
        <v>473</v>
      </c>
    </row>
    <row r="322" spans="1:13" x14ac:dyDescent="0.2">
      <c r="A322" s="41">
        <v>42046</v>
      </c>
      <c r="B322" s="42" t="s">
        <v>258</v>
      </c>
      <c r="C322" s="43" t="s">
        <v>94</v>
      </c>
      <c r="D322" s="44" t="s">
        <v>8</v>
      </c>
      <c r="E322" s="49">
        <v>7500</v>
      </c>
      <c r="F322" s="51">
        <f t="shared" ref="F322:F385" si="18">E322/655.957</f>
        <v>11.433676292805778</v>
      </c>
      <c r="G322" s="50">
        <f t="shared" ref="G322:G385" si="19">E322/H322</f>
        <v>13.022786751346036</v>
      </c>
      <c r="H322" s="52">
        <v>575.91359999999997</v>
      </c>
      <c r="I322" s="53" t="s">
        <v>12</v>
      </c>
      <c r="J322" s="55" t="s">
        <v>472</v>
      </c>
      <c r="K322" s="54" t="s">
        <v>60</v>
      </c>
      <c r="L322" s="45" t="s">
        <v>13</v>
      </c>
      <c r="M322" s="45" t="s">
        <v>473</v>
      </c>
    </row>
    <row r="323" spans="1:13" x14ac:dyDescent="0.2">
      <c r="A323" s="41">
        <v>42046</v>
      </c>
      <c r="B323" s="42" t="s">
        <v>246</v>
      </c>
      <c r="C323" s="43" t="s">
        <v>94</v>
      </c>
      <c r="D323" s="44" t="s">
        <v>8</v>
      </c>
      <c r="E323" s="49">
        <v>100</v>
      </c>
      <c r="F323" s="51">
        <f t="shared" si="18"/>
        <v>0.15244901723741039</v>
      </c>
      <c r="G323" s="50">
        <f t="shared" si="19"/>
        <v>0.17363715668461382</v>
      </c>
      <c r="H323" s="52">
        <v>575.91359999999997</v>
      </c>
      <c r="I323" s="53" t="s">
        <v>12</v>
      </c>
      <c r="J323" s="55" t="s">
        <v>472</v>
      </c>
      <c r="K323" s="54" t="s">
        <v>60</v>
      </c>
      <c r="L323" s="45" t="s">
        <v>13</v>
      </c>
      <c r="M323" s="45" t="s">
        <v>473</v>
      </c>
    </row>
    <row r="324" spans="1:13" x14ac:dyDescent="0.2">
      <c r="A324" s="41">
        <v>42046</v>
      </c>
      <c r="B324" s="42" t="s">
        <v>273</v>
      </c>
      <c r="C324" s="43" t="s">
        <v>249</v>
      </c>
      <c r="D324" s="44" t="s">
        <v>8</v>
      </c>
      <c r="E324" s="49">
        <v>5000</v>
      </c>
      <c r="F324" s="51">
        <f t="shared" si="18"/>
        <v>7.6224508618705187</v>
      </c>
      <c r="G324" s="50">
        <f t="shared" si="19"/>
        <v>8.6818578342306907</v>
      </c>
      <c r="H324" s="52">
        <v>575.91359999999997</v>
      </c>
      <c r="I324" s="53" t="s">
        <v>12</v>
      </c>
      <c r="J324" s="55" t="s">
        <v>472</v>
      </c>
      <c r="K324" s="54" t="s">
        <v>60</v>
      </c>
      <c r="L324" s="45" t="s">
        <v>13</v>
      </c>
      <c r="M324" s="45" t="s">
        <v>473</v>
      </c>
    </row>
    <row r="325" spans="1:13" x14ac:dyDescent="0.2">
      <c r="A325" s="41">
        <v>42046</v>
      </c>
      <c r="B325" s="42" t="s">
        <v>247</v>
      </c>
      <c r="C325" s="43" t="s">
        <v>94</v>
      </c>
      <c r="D325" s="44" t="s">
        <v>8</v>
      </c>
      <c r="E325" s="49">
        <v>800</v>
      </c>
      <c r="F325" s="51">
        <f t="shared" si="18"/>
        <v>1.2195921378992831</v>
      </c>
      <c r="G325" s="50">
        <f t="shared" si="19"/>
        <v>1.3890972534769106</v>
      </c>
      <c r="H325" s="52">
        <v>575.91359999999997</v>
      </c>
      <c r="I325" s="53" t="s">
        <v>12</v>
      </c>
      <c r="J325" s="55" t="s">
        <v>472</v>
      </c>
      <c r="K325" s="54" t="s">
        <v>60</v>
      </c>
      <c r="L325" s="45" t="s">
        <v>13</v>
      </c>
      <c r="M325" s="45" t="s">
        <v>473</v>
      </c>
    </row>
    <row r="326" spans="1:13" x14ac:dyDescent="0.2">
      <c r="A326" s="41">
        <v>42046</v>
      </c>
      <c r="B326" s="42" t="s">
        <v>248</v>
      </c>
      <c r="C326" s="43" t="s">
        <v>249</v>
      </c>
      <c r="D326" s="44" t="s">
        <v>8</v>
      </c>
      <c r="E326" s="49">
        <v>3000</v>
      </c>
      <c r="F326" s="51">
        <f t="shared" si="18"/>
        <v>4.5734705171223116</v>
      </c>
      <c r="G326" s="50">
        <f t="shared" si="19"/>
        <v>5.2091147005384144</v>
      </c>
      <c r="H326" s="52">
        <v>575.91359999999997</v>
      </c>
      <c r="I326" s="53" t="s">
        <v>12</v>
      </c>
      <c r="J326" s="55" t="s">
        <v>472</v>
      </c>
      <c r="K326" s="54" t="s">
        <v>60</v>
      </c>
      <c r="L326" s="45" t="s">
        <v>13</v>
      </c>
      <c r="M326" s="45" t="s">
        <v>473</v>
      </c>
    </row>
    <row r="327" spans="1:13" x14ac:dyDescent="0.2">
      <c r="A327" s="41">
        <v>42047</v>
      </c>
      <c r="B327" s="42" t="s">
        <v>105</v>
      </c>
      <c r="C327" s="43" t="s">
        <v>102</v>
      </c>
      <c r="D327" s="44" t="s">
        <v>9</v>
      </c>
      <c r="E327" s="49">
        <v>20000</v>
      </c>
      <c r="F327" s="51">
        <f t="shared" si="18"/>
        <v>30.489803447482075</v>
      </c>
      <c r="G327" s="50">
        <f t="shared" si="19"/>
        <v>34.727431336922763</v>
      </c>
      <c r="H327" s="52">
        <v>575.91359999999997</v>
      </c>
      <c r="I327" s="53" t="s">
        <v>35</v>
      </c>
      <c r="J327" s="55" t="s">
        <v>472</v>
      </c>
      <c r="K327" s="54" t="s">
        <v>64</v>
      </c>
      <c r="L327" s="45" t="s">
        <v>13</v>
      </c>
      <c r="M327" s="45" t="s">
        <v>473</v>
      </c>
    </row>
    <row r="328" spans="1:13" x14ac:dyDescent="0.2">
      <c r="A328" s="41">
        <v>42047</v>
      </c>
      <c r="B328" s="42" t="s">
        <v>106</v>
      </c>
      <c r="C328" s="43" t="s">
        <v>94</v>
      </c>
      <c r="D328" s="44" t="s">
        <v>9</v>
      </c>
      <c r="E328" s="49">
        <v>600</v>
      </c>
      <c r="F328" s="51">
        <f t="shared" si="18"/>
        <v>0.91469410342446233</v>
      </c>
      <c r="G328" s="50">
        <f t="shared" si="19"/>
        <v>1.0418229401076828</v>
      </c>
      <c r="H328" s="52">
        <v>575.91359999999997</v>
      </c>
      <c r="I328" s="53" t="s">
        <v>35</v>
      </c>
      <c r="J328" s="55" t="s">
        <v>472</v>
      </c>
      <c r="K328" s="54" t="s">
        <v>64</v>
      </c>
      <c r="L328" s="45" t="s">
        <v>13</v>
      </c>
      <c r="M328" s="45" t="s">
        <v>473</v>
      </c>
    </row>
    <row r="329" spans="1:13" x14ac:dyDescent="0.2">
      <c r="A329" s="41">
        <v>42047</v>
      </c>
      <c r="B329" s="42" t="s">
        <v>107</v>
      </c>
      <c r="C329" s="43" t="s">
        <v>94</v>
      </c>
      <c r="D329" s="44" t="s">
        <v>9</v>
      </c>
      <c r="E329" s="49">
        <v>600</v>
      </c>
      <c r="F329" s="51">
        <f t="shared" si="18"/>
        <v>0.91469410342446233</v>
      </c>
      <c r="G329" s="50">
        <f t="shared" si="19"/>
        <v>1.0418229401076828</v>
      </c>
      <c r="H329" s="52">
        <v>575.91359999999997</v>
      </c>
      <c r="I329" s="53" t="s">
        <v>35</v>
      </c>
      <c r="J329" s="55" t="s">
        <v>472</v>
      </c>
      <c r="K329" s="54" t="s">
        <v>64</v>
      </c>
      <c r="L329" s="45" t="s">
        <v>13</v>
      </c>
      <c r="M329" s="45" t="s">
        <v>473</v>
      </c>
    </row>
    <row r="330" spans="1:13" x14ac:dyDescent="0.2">
      <c r="A330" s="41">
        <v>42047</v>
      </c>
      <c r="B330" s="42" t="s">
        <v>142</v>
      </c>
      <c r="C330" s="43" t="s">
        <v>94</v>
      </c>
      <c r="D330" s="44" t="s">
        <v>8</v>
      </c>
      <c r="E330" s="49">
        <v>600</v>
      </c>
      <c r="F330" s="51">
        <f t="shared" si="18"/>
        <v>0.91469410342446233</v>
      </c>
      <c r="G330" s="50">
        <f t="shared" si="19"/>
        <v>1.0418229401076828</v>
      </c>
      <c r="H330" s="52">
        <v>575.91359999999997</v>
      </c>
      <c r="I330" s="53" t="s">
        <v>39</v>
      </c>
      <c r="J330" s="55" t="s">
        <v>472</v>
      </c>
      <c r="K330" s="54" t="s">
        <v>61</v>
      </c>
      <c r="L330" s="45" t="s">
        <v>13</v>
      </c>
      <c r="M330" s="45" t="s">
        <v>473</v>
      </c>
    </row>
    <row r="331" spans="1:13" x14ac:dyDescent="0.2">
      <c r="A331" s="41">
        <v>42047</v>
      </c>
      <c r="B331" s="42" t="s">
        <v>143</v>
      </c>
      <c r="C331" s="43" t="s">
        <v>94</v>
      </c>
      <c r="D331" s="44" t="s">
        <v>8</v>
      </c>
      <c r="E331" s="49">
        <v>600</v>
      </c>
      <c r="F331" s="51">
        <f t="shared" si="18"/>
        <v>0.91469410342446233</v>
      </c>
      <c r="G331" s="50">
        <f t="shared" si="19"/>
        <v>1.0418229401076828</v>
      </c>
      <c r="H331" s="52">
        <v>575.91359999999997</v>
      </c>
      <c r="I331" s="53" t="s">
        <v>39</v>
      </c>
      <c r="J331" s="55" t="s">
        <v>472</v>
      </c>
      <c r="K331" s="54" t="s">
        <v>61</v>
      </c>
      <c r="L331" s="45" t="s">
        <v>13</v>
      </c>
      <c r="M331" s="45" t="s">
        <v>473</v>
      </c>
    </row>
    <row r="332" spans="1:13" x14ac:dyDescent="0.2">
      <c r="A332" s="41">
        <v>42047</v>
      </c>
      <c r="B332" s="42" t="s">
        <v>148</v>
      </c>
      <c r="C332" s="43" t="s">
        <v>94</v>
      </c>
      <c r="D332" s="44" t="s">
        <v>8</v>
      </c>
      <c r="E332" s="49">
        <v>800</v>
      </c>
      <c r="F332" s="51">
        <f t="shared" si="18"/>
        <v>1.2195921378992831</v>
      </c>
      <c r="G332" s="50">
        <f t="shared" si="19"/>
        <v>1.3890972534769106</v>
      </c>
      <c r="H332" s="52">
        <v>575.91359999999997</v>
      </c>
      <c r="I332" s="53" t="s">
        <v>39</v>
      </c>
      <c r="J332" s="55" t="s">
        <v>472</v>
      </c>
      <c r="K332" s="54" t="s">
        <v>63</v>
      </c>
      <c r="L332" s="45" t="s">
        <v>13</v>
      </c>
      <c r="M332" s="45" t="s">
        <v>473</v>
      </c>
    </row>
    <row r="333" spans="1:13" x14ac:dyDescent="0.2">
      <c r="A333" s="41">
        <v>42047</v>
      </c>
      <c r="B333" s="42" t="s">
        <v>193</v>
      </c>
      <c r="C333" s="43" t="s">
        <v>94</v>
      </c>
      <c r="D333" s="44" t="s">
        <v>8</v>
      </c>
      <c r="E333" s="49">
        <v>800</v>
      </c>
      <c r="F333" s="51">
        <f t="shared" si="18"/>
        <v>1.2195921378992831</v>
      </c>
      <c r="G333" s="50">
        <f t="shared" si="19"/>
        <v>1.3890972534769106</v>
      </c>
      <c r="H333" s="52">
        <v>575.91359999999997</v>
      </c>
      <c r="I333" s="53" t="s">
        <v>39</v>
      </c>
      <c r="J333" s="55" t="s">
        <v>472</v>
      </c>
      <c r="K333" s="54" t="s">
        <v>63</v>
      </c>
      <c r="L333" s="45" t="s">
        <v>13</v>
      </c>
      <c r="M333" s="45" t="s">
        <v>473</v>
      </c>
    </row>
    <row r="334" spans="1:13" x14ac:dyDescent="0.2">
      <c r="A334" s="41">
        <v>42047</v>
      </c>
      <c r="B334" s="42" t="s">
        <v>194</v>
      </c>
      <c r="C334" s="43" t="s">
        <v>215</v>
      </c>
      <c r="D334" s="44" t="s">
        <v>8</v>
      </c>
      <c r="E334" s="49">
        <v>1500</v>
      </c>
      <c r="F334" s="51">
        <f t="shared" si="18"/>
        <v>2.2867352585611558</v>
      </c>
      <c r="G334" s="50">
        <f t="shared" si="19"/>
        <v>2.6045573502692072</v>
      </c>
      <c r="H334" s="52">
        <v>575.91359999999997</v>
      </c>
      <c r="I334" s="53" t="s">
        <v>39</v>
      </c>
      <c r="J334" s="55" t="s">
        <v>472</v>
      </c>
      <c r="K334" s="54" t="s">
        <v>63</v>
      </c>
      <c r="L334" s="45" t="s">
        <v>13</v>
      </c>
      <c r="M334" s="45" t="s">
        <v>473</v>
      </c>
    </row>
    <row r="335" spans="1:13" x14ac:dyDescent="0.2">
      <c r="A335" s="41">
        <v>42047</v>
      </c>
      <c r="B335" s="42" t="s">
        <v>247</v>
      </c>
      <c r="C335" s="43" t="s">
        <v>94</v>
      </c>
      <c r="D335" s="44" t="s">
        <v>8</v>
      </c>
      <c r="E335" s="49">
        <v>2700</v>
      </c>
      <c r="F335" s="51">
        <f t="shared" si="18"/>
        <v>4.1161234654100802</v>
      </c>
      <c r="G335" s="50">
        <f t="shared" si="19"/>
        <v>4.6882032304845733</v>
      </c>
      <c r="H335" s="52">
        <v>575.91359999999997</v>
      </c>
      <c r="I335" s="53" t="s">
        <v>12</v>
      </c>
      <c r="J335" s="55" t="s">
        <v>472</v>
      </c>
      <c r="K335" s="54" t="s">
        <v>60</v>
      </c>
      <c r="L335" s="45" t="s">
        <v>13</v>
      </c>
      <c r="M335" s="45" t="s">
        <v>473</v>
      </c>
    </row>
    <row r="336" spans="1:13" x14ac:dyDescent="0.2">
      <c r="A336" s="41">
        <v>42047</v>
      </c>
      <c r="B336" s="42" t="s">
        <v>241</v>
      </c>
      <c r="C336" s="43" t="s">
        <v>215</v>
      </c>
      <c r="D336" s="44" t="s">
        <v>8</v>
      </c>
      <c r="E336" s="49">
        <v>4800</v>
      </c>
      <c r="F336" s="51">
        <f t="shared" si="18"/>
        <v>7.3175528273956987</v>
      </c>
      <c r="G336" s="50">
        <f t="shared" si="19"/>
        <v>8.3345835208614627</v>
      </c>
      <c r="H336" s="52">
        <v>575.91359999999997</v>
      </c>
      <c r="I336" s="53" t="s">
        <v>12</v>
      </c>
      <c r="J336" s="55" t="s">
        <v>472</v>
      </c>
      <c r="K336" s="54" t="s">
        <v>60</v>
      </c>
      <c r="L336" s="45" t="s">
        <v>13</v>
      </c>
      <c r="M336" s="45" t="s">
        <v>473</v>
      </c>
    </row>
    <row r="337" spans="1:13" x14ac:dyDescent="0.2">
      <c r="A337" s="41">
        <v>42047</v>
      </c>
      <c r="B337" s="42" t="s">
        <v>273</v>
      </c>
      <c r="C337" s="43" t="s">
        <v>249</v>
      </c>
      <c r="D337" s="44" t="s">
        <v>8</v>
      </c>
      <c r="E337" s="49">
        <v>5000</v>
      </c>
      <c r="F337" s="51">
        <f t="shared" si="18"/>
        <v>7.6224508618705187</v>
      </c>
      <c r="G337" s="50">
        <f t="shared" si="19"/>
        <v>8.6818578342306907</v>
      </c>
      <c r="H337" s="52">
        <v>575.91359999999997</v>
      </c>
      <c r="I337" s="53" t="s">
        <v>12</v>
      </c>
      <c r="J337" s="55" t="s">
        <v>472</v>
      </c>
      <c r="K337" s="54" t="s">
        <v>60</v>
      </c>
      <c r="L337" s="45" t="s">
        <v>13</v>
      </c>
      <c r="M337" s="45" t="s">
        <v>473</v>
      </c>
    </row>
    <row r="338" spans="1:13" x14ac:dyDescent="0.2">
      <c r="A338" s="41">
        <v>42047</v>
      </c>
      <c r="B338" s="42" t="s">
        <v>248</v>
      </c>
      <c r="C338" s="43" t="s">
        <v>249</v>
      </c>
      <c r="D338" s="44" t="s">
        <v>8</v>
      </c>
      <c r="E338" s="49">
        <v>3000</v>
      </c>
      <c r="F338" s="51">
        <f t="shared" si="18"/>
        <v>4.5734705171223116</v>
      </c>
      <c r="G338" s="50">
        <f t="shared" si="19"/>
        <v>5.2091147005384144</v>
      </c>
      <c r="H338" s="52">
        <v>575.91359999999997</v>
      </c>
      <c r="I338" s="53" t="s">
        <v>12</v>
      </c>
      <c r="J338" s="55" t="s">
        <v>472</v>
      </c>
      <c r="K338" s="54" t="s">
        <v>60</v>
      </c>
      <c r="L338" s="45" t="s">
        <v>13</v>
      </c>
      <c r="M338" s="45" t="s">
        <v>473</v>
      </c>
    </row>
    <row r="339" spans="1:13" x14ac:dyDescent="0.2">
      <c r="A339" s="41">
        <v>42048</v>
      </c>
      <c r="B339" s="42" t="s">
        <v>108</v>
      </c>
      <c r="C339" s="43" t="s">
        <v>94</v>
      </c>
      <c r="D339" s="44" t="s">
        <v>9</v>
      </c>
      <c r="E339" s="49">
        <v>400</v>
      </c>
      <c r="F339" s="51">
        <f t="shared" si="18"/>
        <v>0.60979606894964156</v>
      </c>
      <c r="G339" s="50">
        <f t="shared" si="19"/>
        <v>0.6945486267384553</v>
      </c>
      <c r="H339" s="52">
        <v>575.91359999999997</v>
      </c>
      <c r="I339" s="53" t="s">
        <v>35</v>
      </c>
      <c r="J339" s="55" t="s">
        <v>472</v>
      </c>
      <c r="K339" s="54" t="s">
        <v>65</v>
      </c>
      <c r="L339" s="45" t="s">
        <v>13</v>
      </c>
      <c r="M339" s="45" t="s">
        <v>473</v>
      </c>
    </row>
    <row r="340" spans="1:13" x14ac:dyDescent="0.2">
      <c r="A340" s="41">
        <v>42048</v>
      </c>
      <c r="B340" s="42" t="s">
        <v>109</v>
      </c>
      <c r="C340" s="43" t="s">
        <v>94</v>
      </c>
      <c r="D340" s="44" t="s">
        <v>9</v>
      </c>
      <c r="E340" s="49">
        <v>400</v>
      </c>
      <c r="F340" s="51">
        <f t="shared" si="18"/>
        <v>0.60979606894964156</v>
      </c>
      <c r="G340" s="50">
        <f t="shared" si="19"/>
        <v>0.6945486267384553</v>
      </c>
      <c r="H340" s="52">
        <v>575.91359999999997</v>
      </c>
      <c r="I340" s="53" t="s">
        <v>35</v>
      </c>
      <c r="J340" s="55" t="s">
        <v>472</v>
      </c>
      <c r="K340" s="54" t="s">
        <v>65</v>
      </c>
      <c r="L340" s="45" t="s">
        <v>13</v>
      </c>
      <c r="M340" s="45" t="s">
        <v>473</v>
      </c>
    </row>
    <row r="341" spans="1:13" x14ac:dyDescent="0.2">
      <c r="A341" s="41">
        <v>42048</v>
      </c>
      <c r="B341" s="42" t="s">
        <v>111</v>
      </c>
      <c r="C341" s="43" t="s">
        <v>110</v>
      </c>
      <c r="D341" s="44" t="s">
        <v>9</v>
      </c>
      <c r="E341" s="49">
        <v>25000</v>
      </c>
      <c r="F341" s="51">
        <f t="shared" si="18"/>
        <v>38.112254309352593</v>
      </c>
      <c r="G341" s="50">
        <f t="shared" si="19"/>
        <v>43.409289171153453</v>
      </c>
      <c r="H341" s="52">
        <v>575.91359999999997</v>
      </c>
      <c r="I341" s="53" t="s">
        <v>35</v>
      </c>
      <c r="J341" s="55" t="s">
        <v>472</v>
      </c>
      <c r="K341" s="54" t="s">
        <v>65</v>
      </c>
      <c r="L341" s="45" t="s">
        <v>13</v>
      </c>
      <c r="M341" s="45" t="s">
        <v>473</v>
      </c>
    </row>
    <row r="342" spans="1:13" x14ac:dyDescent="0.2">
      <c r="A342" s="41">
        <v>42048</v>
      </c>
      <c r="B342" s="42" t="s">
        <v>112</v>
      </c>
      <c r="C342" s="43" t="s">
        <v>113</v>
      </c>
      <c r="D342" s="44" t="s">
        <v>9</v>
      </c>
      <c r="E342" s="49">
        <v>2750</v>
      </c>
      <c r="F342" s="51">
        <f t="shared" si="18"/>
        <v>4.1923479740287855</v>
      </c>
      <c r="G342" s="50">
        <f t="shared" si="19"/>
        <v>4.7750218088268799</v>
      </c>
      <c r="H342" s="52">
        <v>575.91359999999997</v>
      </c>
      <c r="I342" s="53" t="s">
        <v>35</v>
      </c>
      <c r="J342" s="55" t="s">
        <v>472</v>
      </c>
      <c r="K342" s="54" t="s">
        <v>66</v>
      </c>
      <c r="L342" s="45" t="s">
        <v>13</v>
      </c>
      <c r="M342" s="45" t="s">
        <v>473</v>
      </c>
    </row>
    <row r="343" spans="1:13" x14ac:dyDescent="0.2">
      <c r="A343" s="41">
        <v>42048</v>
      </c>
      <c r="B343" s="42" t="s">
        <v>115</v>
      </c>
      <c r="C343" s="43" t="s">
        <v>94</v>
      </c>
      <c r="D343" s="44" t="s">
        <v>9</v>
      </c>
      <c r="E343" s="49">
        <v>150</v>
      </c>
      <c r="F343" s="51">
        <f t="shared" si="18"/>
        <v>0.22867352585611558</v>
      </c>
      <c r="G343" s="50">
        <f t="shared" si="19"/>
        <v>0.26045573502692071</v>
      </c>
      <c r="H343" s="52">
        <v>575.91359999999997</v>
      </c>
      <c r="I343" s="53" t="s">
        <v>35</v>
      </c>
      <c r="J343" s="55" t="s">
        <v>472</v>
      </c>
      <c r="K343" s="54" t="s">
        <v>66</v>
      </c>
      <c r="L343" s="45" t="s">
        <v>13</v>
      </c>
      <c r="M343" s="45" t="s">
        <v>473</v>
      </c>
    </row>
    <row r="344" spans="1:13" x14ac:dyDescent="0.2">
      <c r="A344" s="41">
        <v>42048</v>
      </c>
      <c r="B344" s="42" t="s">
        <v>114</v>
      </c>
      <c r="C344" s="43" t="s">
        <v>94</v>
      </c>
      <c r="D344" s="44" t="s">
        <v>9</v>
      </c>
      <c r="E344" s="49">
        <v>150</v>
      </c>
      <c r="F344" s="51">
        <f t="shared" si="18"/>
        <v>0.22867352585611558</v>
      </c>
      <c r="G344" s="50">
        <f t="shared" si="19"/>
        <v>0.26045573502692071</v>
      </c>
      <c r="H344" s="52">
        <v>575.91359999999997</v>
      </c>
      <c r="I344" s="53" t="s">
        <v>35</v>
      </c>
      <c r="J344" s="55" t="s">
        <v>472</v>
      </c>
      <c r="K344" s="54" t="s">
        <v>66</v>
      </c>
      <c r="L344" s="45" t="s">
        <v>13</v>
      </c>
      <c r="M344" s="45" t="s">
        <v>473</v>
      </c>
    </row>
    <row r="345" spans="1:13" x14ac:dyDescent="0.2">
      <c r="A345" s="41">
        <v>42048</v>
      </c>
      <c r="B345" s="42" t="s">
        <v>116</v>
      </c>
      <c r="C345" s="43" t="s">
        <v>117</v>
      </c>
      <c r="D345" s="44" t="s">
        <v>9</v>
      </c>
      <c r="E345" s="49">
        <v>6670</v>
      </c>
      <c r="F345" s="51">
        <f t="shared" si="18"/>
        <v>10.168349449735272</v>
      </c>
      <c r="G345" s="50">
        <f t="shared" si="19"/>
        <v>11.581598350863741</v>
      </c>
      <c r="H345" s="52">
        <v>575.91359999999997</v>
      </c>
      <c r="I345" s="53" t="s">
        <v>35</v>
      </c>
      <c r="J345" s="55" t="s">
        <v>472</v>
      </c>
      <c r="K345" s="54" t="s">
        <v>68</v>
      </c>
      <c r="L345" s="45" t="s">
        <v>13</v>
      </c>
      <c r="M345" s="45" t="s">
        <v>473</v>
      </c>
    </row>
    <row r="346" spans="1:13" x14ac:dyDescent="0.2">
      <c r="A346" s="41">
        <v>42048</v>
      </c>
      <c r="B346" s="42" t="s">
        <v>149</v>
      </c>
      <c r="C346" s="43" t="s">
        <v>94</v>
      </c>
      <c r="D346" s="44" t="s">
        <v>8</v>
      </c>
      <c r="E346" s="49">
        <v>200</v>
      </c>
      <c r="F346" s="51">
        <f t="shared" si="18"/>
        <v>0.30489803447482078</v>
      </c>
      <c r="G346" s="50">
        <f t="shared" si="19"/>
        <v>0.34727431336922765</v>
      </c>
      <c r="H346" s="52">
        <v>575.91359999999997</v>
      </c>
      <c r="I346" s="53" t="s">
        <v>39</v>
      </c>
      <c r="J346" s="55" t="s">
        <v>472</v>
      </c>
      <c r="K346" s="54" t="s">
        <v>67</v>
      </c>
      <c r="L346" s="45" t="s">
        <v>13</v>
      </c>
      <c r="M346" s="45" t="s">
        <v>473</v>
      </c>
    </row>
    <row r="347" spans="1:13" x14ac:dyDescent="0.2">
      <c r="A347" s="41">
        <v>42048</v>
      </c>
      <c r="B347" s="42" t="s">
        <v>195</v>
      </c>
      <c r="C347" s="43" t="s">
        <v>94</v>
      </c>
      <c r="D347" s="44" t="s">
        <v>8</v>
      </c>
      <c r="E347" s="49">
        <v>1800</v>
      </c>
      <c r="F347" s="51">
        <f t="shared" si="18"/>
        <v>2.7440823102733867</v>
      </c>
      <c r="G347" s="50">
        <f t="shared" si="19"/>
        <v>3.1254688203230487</v>
      </c>
      <c r="H347" s="52">
        <v>575.91359999999997</v>
      </c>
      <c r="I347" s="53" t="s">
        <v>39</v>
      </c>
      <c r="J347" s="55" t="s">
        <v>472</v>
      </c>
      <c r="K347" s="54" t="s">
        <v>67</v>
      </c>
      <c r="L347" s="45" t="s">
        <v>13</v>
      </c>
      <c r="M347" s="45" t="s">
        <v>473</v>
      </c>
    </row>
    <row r="348" spans="1:13" x14ac:dyDescent="0.2">
      <c r="A348" s="41">
        <v>42048</v>
      </c>
      <c r="B348" s="42" t="s">
        <v>196</v>
      </c>
      <c r="C348" s="43" t="s">
        <v>94</v>
      </c>
      <c r="D348" s="44" t="s">
        <v>8</v>
      </c>
      <c r="E348" s="49">
        <v>1800</v>
      </c>
      <c r="F348" s="51">
        <f t="shared" si="18"/>
        <v>2.7440823102733867</v>
      </c>
      <c r="G348" s="50">
        <f t="shared" si="19"/>
        <v>3.1254688203230487</v>
      </c>
      <c r="H348" s="52">
        <v>575.91359999999997</v>
      </c>
      <c r="I348" s="53" t="s">
        <v>39</v>
      </c>
      <c r="J348" s="55" t="s">
        <v>472</v>
      </c>
      <c r="K348" s="54" t="s">
        <v>67</v>
      </c>
      <c r="L348" s="45" t="s">
        <v>13</v>
      </c>
      <c r="M348" s="45" t="s">
        <v>473</v>
      </c>
    </row>
    <row r="349" spans="1:13" x14ac:dyDescent="0.2">
      <c r="A349" s="41">
        <v>42048</v>
      </c>
      <c r="B349" s="42" t="s">
        <v>197</v>
      </c>
      <c r="C349" s="43" t="s">
        <v>94</v>
      </c>
      <c r="D349" s="44" t="s">
        <v>8</v>
      </c>
      <c r="E349" s="49">
        <v>800</v>
      </c>
      <c r="F349" s="51">
        <f t="shared" si="18"/>
        <v>1.2195921378992831</v>
      </c>
      <c r="G349" s="50">
        <f t="shared" si="19"/>
        <v>1.3890972534769106</v>
      </c>
      <c r="H349" s="52">
        <v>575.91359999999997</v>
      </c>
      <c r="I349" s="53" t="s">
        <v>39</v>
      </c>
      <c r="J349" s="55" t="s">
        <v>472</v>
      </c>
      <c r="K349" s="54" t="s">
        <v>67</v>
      </c>
      <c r="L349" s="45" t="s">
        <v>13</v>
      </c>
      <c r="M349" s="45" t="s">
        <v>473</v>
      </c>
    </row>
    <row r="350" spans="1:13" x14ac:dyDescent="0.2">
      <c r="A350" s="41">
        <v>42048</v>
      </c>
      <c r="B350" s="42" t="s">
        <v>198</v>
      </c>
      <c r="C350" s="43" t="s">
        <v>215</v>
      </c>
      <c r="D350" s="44" t="s">
        <v>8</v>
      </c>
      <c r="E350" s="49">
        <v>1500</v>
      </c>
      <c r="F350" s="51">
        <f t="shared" si="18"/>
        <v>2.2867352585611558</v>
      </c>
      <c r="G350" s="50">
        <f t="shared" si="19"/>
        <v>2.6045573502692072</v>
      </c>
      <c r="H350" s="52">
        <v>575.91359999999997</v>
      </c>
      <c r="I350" s="53" t="s">
        <v>39</v>
      </c>
      <c r="J350" s="55" t="s">
        <v>472</v>
      </c>
      <c r="K350" s="54" t="s">
        <v>67</v>
      </c>
      <c r="L350" s="45" t="s">
        <v>13</v>
      </c>
      <c r="M350" s="45" t="s">
        <v>473</v>
      </c>
    </row>
    <row r="351" spans="1:13" x14ac:dyDescent="0.2">
      <c r="A351" s="41">
        <v>42048</v>
      </c>
      <c r="B351" s="42" t="s">
        <v>142</v>
      </c>
      <c r="C351" s="43" t="s">
        <v>94</v>
      </c>
      <c r="D351" s="44" t="s">
        <v>8</v>
      </c>
      <c r="E351" s="49">
        <v>600</v>
      </c>
      <c r="F351" s="51">
        <f t="shared" si="18"/>
        <v>0.91469410342446233</v>
      </c>
      <c r="G351" s="50">
        <f t="shared" si="19"/>
        <v>1.0418229401076828</v>
      </c>
      <c r="H351" s="52">
        <v>575.91359999999997</v>
      </c>
      <c r="I351" s="53" t="s">
        <v>39</v>
      </c>
      <c r="J351" s="55" t="s">
        <v>472</v>
      </c>
      <c r="K351" s="54" t="s">
        <v>69</v>
      </c>
      <c r="L351" s="45" t="s">
        <v>13</v>
      </c>
      <c r="M351" s="45" t="s">
        <v>473</v>
      </c>
    </row>
    <row r="352" spans="1:13" x14ac:dyDescent="0.2">
      <c r="A352" s="41">
        <v>42048</v>
      </c>
      <c r="B352" s="42" t="s">
        <v>143</v>
      </c>
      <c r="C352" s="43" t="s">
        <v>94</v>
      </c>
      <c r="D352" s="44" t="s">
        <v>8</v>
      </c>
      <c r="E352" s="49">
        <v>600</v>
      </c>
      <c r="F352" s="51">
        <f t="shared" si="18"/>
        <v>0.91469410342446233</v>
      </c>
      <c r="G352" s="50">
        <f t="shared" si="19"/>
        <v>1.0418229401076828</v>
      </c>
      <c r="H352" s="52">
        <v>575.91359999999997</v>
      </c>
      <c r="I352" s="53" t="s">
        <v>39</v>
      </c>
      <c r="J352" s="55" t="s">
        <v>472</v>
      </c>
      <c r="K352" s="54" t="s">
        <v>69</v>
      </c>
      <c r="L352" s="45" t="s">
        <v>13</v>
      </c>
      <c r="M352" s="45" t="s">
        <v>473</v>
      </c>
    </row>
    <row r="353" spans="1:13" x14ac:dyDescent="0.2">
      <c r="A353" s="41">
        <v>42048</v>
      </c>
      <c r="B353" s="42" t="s">
        <v>247</v>
      </c>
      <c r="C353" s="43" t="s">
        <v>94</v>
      </c>
      <c r="D353" s="44" t="s">
        <v>8</v>
      </c>
      <c r="E353" s="49">
        <v>1800</v>
      </c>
      <c r="F353" s="51">
        <f t="shared" si="18"/>
        <v>2.7440823102733867</v>
      </c>
      <c r="G353" s="50">
        <f t="shared" si="19"/>
        <v>3.1254688203230487</v>
      </c>
      <c r="H353" s="52">
        <v>575.91359999999997</v>
      </c>
      <c r="I353" s="53" t="s">
        <v>12</v>
      </c>
      <c r="J353" s="55" t="s">
        <v>472</v>
      </c>
      <c r="K353" s="54" t="s">
        <v>60</v>
      </c>
      <c r="L353" s="45" t="s">
        <v>13</v>
      </c>
      <c r="M353" s="45" t="s">
        <v>473</v>
      </c>
    </row>
    <row r="354" spans="1:13" x14ac:dyDescent="0.2">
      <c r="A354" s="41">
        <v>42048</v>
      </c>
      <c r="B354" s="42" t="s">
        <v>241</v>
      </c>
      <c r="C354" s="43" t="s">
        <v>215</v>
      </c>
      <c r="D354" s="44" t="s">
        <v>8</v>
      </c>
      <c r="E354" s="49">
        <v>2900</v>
      </c>
      <c r="F354" s="51">
        <f t="shared" si="18"/>
        <v>4.4210214998849011</v>
      </c>
      <c r="G354" s="50">
        <f t="shared" si="19"/>
        <v>5.0354775438538004</v>
      </c>
      <c r="H354" s="52">
        <v>575.91359999999997</v>
      </c>
      <c r="I354" s="53" t="s">
        <v>12</v>
      </c>
      <c r="J354" s="55" t="s">
        <v>472</v>
      </c>
      <c r="K354" s="54" t="s">
        <v>60</v>
      </c>
      <c r="L354" s="45" t="s">
        <v>13</v>
      </c>
      <c r="M354" s="45" t="s">
        <v>473</v>
      </c>
    </row>
    <row r="355" spans="1:13" x14ac:dyDescent="0.2">
      <c r="A355" s="41">
        <v>42048</v>
      </c>
      <c r="B355" s="42" t="s">
        <v>248</v>
      </c>
      <c r="C355" s="43" t="s">
        <v>249</v>
      </c>
      <c r="D355" s="44" t="s">
        <v>8</v>
      </c>
      <c r="E355" s="49">
        <v>3000</v>
      </c>
      <c r="F355" s="51">
        <f t="shared" si="18"/>
        <v>4.5734705171223116</v>
      </c>
      <c r="G355" s="50">
        <f t="shared" si="19"/>
        <v>5.2091147005384144</v>
      </c>
      <c r="H355" s="52">
        <v>575.91359999999997</v>
      </c>
      <c r="I355" s="53" t="s">
        <v>12</v>
      </c>
      <c r="J355" s="55" t="s">
        <v>472</v>
      </c>
      <c r="K355" s="54" t="s">
        <v>60</v>
      </c>
      <c r="L355" s="45" t="s">
        <v>13</v>
      </c>
      <c r="M355" s="45" t="s">
        <v>473</v>
      </c>
    </row>
    <row r="356" spans="1:13" x14ac:dyDescent="0.2">
      <c r="A356" s="41">
        <v>42048</v>
      </c>
      <c r="B356" s="42" t="s">
        <v>273</v>
      </c>
      <c r="C356" s="43" t="s">
        <v>249</v>
      </c>
      <c r="D356" s="44" t="s">
        <v>8</v>
      </c>
      <c r="E356" s="49">
        <v>5000</v>
      </c>
      <c r="F356" s="51">
        <f t="shared" si="18"/>
        <v>7.6224508618705187</v>
      </c>
      <c r="G356" s="50">
        <f t="shared" si="19"/>
        <v>8.6818578342306907</v>
      </c>
      <c r="H356" s="52">
        <v>575.91359999999997</v>
      </c>
      <c r="I356" s="53" t="s">
        <v>12</v>
      </c>
      <c r="J356" s="55" t="s">
        <v>472</v>
      </c>
      <c r="K356" s="54" t="s">
        <v>60</v>
      </c>
      <c r="L356" s="45" t="s">
        <v>13</v>
      </c>
      <c r="M356" s="45" t="s">
        <v>473</v>
      </c>
    </row>
    <row r="357" spans="1:13" x14ac:dyDescent="0.2">
      <c r="A357" s="41">
        <v>42049</v>
      </c>
      <c r="B357" s="42" t="s">
        <v>118</v>
      </c>
      <c r="C357" s="43" t="s">
        <v>102</v>
      </c>
      <c r="D357" s="44" t="s">
        <v>9</v>
      </c>
      <c r="E357" s="49">
        <v>2000</v>
      </c>
      <c r="F357" s="51">
        <f t="shared" si="18"/>
        <v>3.0489803447482076</v>
      </c>
      <c r="G357" s="50">
        <f t="shared" si="19"/>
        <v>3.4727431336922763</v>
      </c>
      <c r="H357" s="52">
        <v>575.91359999999997</v>
      </c>
      <c r="I357" s="53" t="s">
        <v>35</v>
      </c>
      <c r="J357" s="55" t="s">
        <v>472</v>
      </c>
      <c r="K357" s="54" t="s">
        <v>70</v>
      </c>
      <c r="L357" s="45" t="s">
        <v>13</v>
      </c>
      <c r="M357" s="45" t="s">
        <v>473</v>
      </c>
    </row>
    <row r="358" spans="1:13" x14ac:dyDescent="0.2">
      <c r="A358" s="41">
        <v>42049</v>
      </c>
      <c r="B358" s="42" t="s">
        <v>142</v>
      </c>
      <c r="C358" s="43" t="s">
        <v>94</v>
      </c>
      <c r="D358" s="44" t="s">
        <v>8</v>
      </c>
      <c r="E358" s="49">
        <v>600</v>
      </c>
      <c r="F358" s="51">
        <f t="shared" si="18"/>
        <v>0.91469410342446233</v>
      </c>
      <c r="G358" s="50">
        <f t="shared" si="19"/>
        <v>1.0418229401076828</v>
      </c>
      <c r="H358" s="52">
        <v>575.91359999999997</v>
      </c>
      <c r="I358" s="53" t="s">
        <v>39</v>
      </c>
      <c r="J358" s="55" t="s">
        <v>472</v>
      </c>
      <c r="K358" s="54" t="s">
        <v>69</v>
      </c>
      <c r="L358" s="45" t="s">
        <v>13</v>
      </c>
      <c r="M358" s="45" t="s">
        <v>473</v>
      </c>
    </row>
    <row r="359" spans="1:13" x14ac:dyDescent="0.2">
      <c r="A359" s="41">
        <v>42049</v>
      </c>
      <c r="B359" s="42" t="s">
        <v>247</v>
      </c>
      <c r="C359" s="43" t="s">
        <v>94</v>
      </c>
      <c r="D359" s="44" t="s">
        <v>8</v>
      </c>
      <c r="E359" s="49">
        <v>300</v>
      </c>
      <c r="F359" s="51">
        <f t="shared" si="18"/>
        <v>0.45734705171223117</v>
      </c>
      <c r="G359" s="50">
        <f t="shared" si="19"/>
        <v>0.52091147005384142</v>
      </c>
      <c r="H359" s="52">
        <v>575.91359999999997</v>
      </c>
      <c r="I359" s="53" t="s">
        <v>12</v>
      </c>
      <c r="J359" s="55" t="s">
        <v>472</v>
      </c>
      <c r="K359" s="54" t="s">
        <v>60</v>
      </c>
      <c r="L359" s="45" t="s">
        <v>13</v>
      </c>
      <c r="M359" s="45" t="s">
        <v>473</v>
      </c>
    </row>
    <row r="360" spans="1:13" x14ac:dyDescent="0.2">
      <c r="A360" s="41">
        <v>42049</v>
      </c>
      <c r="B360" s="42" t="s">
        <v>259</v>
      </c>
      <c r="C360" s="43" t="s">
        <v>94</v>
      </c>
      <c r="D360" s="44" t="s">
        <v>8</v>
      </c>
      <c r="E360" s="49">
        <v>7500</v>
      </c>
      <c r="F360" s="51">
        <f t="shared" si="18"/>
        <v>11.433676292805778</v>
      </c>
      <c r="G360" s="50">
        <f t="shared" si="19"/>
        <v>13.022786751346036</v>
      </c>
      <c r="H360" s="52">
        <v>575.91359999999997</v>
      </c>
      <c r="I360" s="53" t="s">
        <v>12</v>
      </c>
      <c r="J360" s="55" t="s">
        <v>472</v>
      </c>
      <c r="K360" s="54" t="s">
        <v>60</v>
      </c>
      <c r="L360" s="45" t="s">
        <v>13</v>
      </c>
      <c r="M360" s="45" t="s">
        <v>473</v>
      </c>
    </row>
    <row r="361" spans="1:13" x14ac:dyDescent="0.2">
      <c r="A361" s="41">
        <v>42049</v>
      </c>
      <c r="B361" s="42" t="s">
        <v>248</v>
      </c>
      <c r="C361" s="43" t="s">
        <v>249</v>
      </c>
      <c r="D361" s="44" t="s">
        <v>8</v>
      </c>
      <c r="E361" s="49">
        <v>3000</v>
      </c>
      <c r="F361" s="51">
        <f t="shared" si="18"/>
        <v>4.5734705171223116</v>
      </c>
      <c r="G361" s="50">
        <f t="shared" si="19"/>
        <v>5.2091147005384144</v>
      </c>
      <c r="H361" s="52">
        <v>575.91359999999997</v>
      </c>
      <c r="I361" s="53" t="s">
        <v>12</v>
      </c>
      <c r="J361" s="55" t="s">
        <v>472</v>
      </c>
      <c r="K361" s="54" t="s">
        <v>60</v>
      </c>
      <c r="L361" s="45" t="s">
        <v>13</v>
      </c>
      <c r="M361" s="45" t="s">
        <v>473</v>
      </c>
    </row>
    <row r="362" spans="1:13" x14ac:dyDescent="0.2">
      <c r="A362" s="41">
        <v>42049</v>
      </c>
      <c r="B362" s="42" t="s">
        <v>254</v>
      </c>
      <c r="C362" s="43" t="s">
        <v>94</v>
      </c>
      <c r="D362" s="44" t="s">
        <v>8</v>
      </c>
      <c r="E362" s="49">
        <v>600</v>
      </c>
      <c r="F362" s="51">
        <f t="shared" si="18"/>
        <v>0.91469410342446233</v>
      </c>
      <c r="G362" s="50">
        <f t="shared" si="19"/>
        <v>1.0418229401076828</v>
      </c>
      <c r="H362" s="52">
        <v>575.91359999999997</v>
      </c>
      <c r="I362" s="53" t="s">
        <v>12</v>
      </c>
      <c r="J362" s="55" t="s">
        <v>472</v>
      </c>
      <c r="K362" s="54" t="s">
        <v>60</v>
      </c>
      <c r="L362" s="45" t="s">
        <v>13</v>
      </c>
      <c r="M362" s="45" t="s">
        <v>473</v>
      </c>
    </row>
    <row r="363" spans="1:13" x14ac:dyDescent="0.2">
      <c r="A363" s="41">
        <v>42052</v>
      </c>
      <c r="B363" s="42" t="s">
        <v>140</v>
      </c>
      <c r="C363" s="43" t="s">
        <v>135</v>
      </c>
      <c r="D363" s="44" t="s">
        <v>136</v>
      </c>
      <c r="E363" s="49">
        <v>67000</v>
      </c>
      <c r="F363" s="51">
        <f t="shared" si="18"/>
        <v>102.14084154906496</v>
      </c>
      <c r="G363" s="50">
        <f t="shared" si="19"/>
        <v>116.33689497869125</v>
      </c>
      <c r="H363" s="52">
        <v>575.91359999999997</v>
      </c>
      <c r="I363" s="53" t="str">
        <f>I362</f>
        <v>I33</v>
      </c>
      <c r="J363" s="55" t="s">
        <v>472</v>
      </c>
      <c r="K363" s="54" t="s">
        <v>73</v>
      </c>
      <c r="L363" s="45" t="s">
        <v>13</v>
      </c>
      <c r="M363" s="45" t="s">
        <v>473</v>
      </c>
    </row>
    <row r="364" spans="1:13" x14ac:dyDescent="0.2">
      <c r="A364" s="41">
        <v>42052</v>
      </c>
      <c r="B364" s="42" t="s">
        <v>150</v>
      </c>
      <c r="C364" s="43" t="s">
        <v>94</v>
      </c>
      <c r="D364" s="44" t="s">
        <v>8</v>
      </c>
      <c r="E364" s="49">
        <v>1400</v>
      </c>
      <c r="F364" s="51">
        <f t="shared" si="18"/>
        <v>2.1342862413237453</v>
      </c>
      <c r="G364" s="50">
        <f t="shared" si="19"/>
        <v>2.4309201935845932</v>
      </c>
      <c r="H364" s="52">
        <v>575.91359999999997</v>
      </c>
      <c r="I364" s="53" t="s">
        <v>39</v>
      </c>
      <c r="J364" s="55" t="s">
        <v>472</v>
      </c>
      <c r="K364" s="54" t="s">
        <v>71</v>
      </c>
      <c r="L364" s="45" t="s">
        <v>13</v>
      </c>
      <c r="M364" s="45" t="s">
        <v>473</v>
      </c>
    </row>
    <row r="365" spans="1:13" x14ac:dyDescent="0.2">
      <c r="A365" s="41">
        <v>42052</v>
      </c>
      <c r="B365" s="42" t="s">
        <v>199</v>
      </c>
      <c r="C365" s="43" t="s">
        <v>94</v>
      </c>
      <c r="D365" s="44" t="s">
        <v>8</v>
      </c>
      <c r="E365" s="49">
        <v>300</v>
      </c>
      <c r="F365" s="51">
        <f t="shared" si="18"/>
        <v>0.45734705171223117</v>
      </c>
      <c r="G365" s="50">
        <f t="shared" si="19"/>
        <v>0.52091147005384142</v>
      </c>
      <c r="H365" s="52">
        <v>575.91359999999997</v>
      </c>
      <c r="I365" s="53" t="s">
        <v>39</v>
      </c>
      <c r="J365" s="55" t="s">
        <v>472</v>
      </c>
      <c r="K365" s="54" t="s">
        <v>71</v>
      </c>
      <c r="L365" s="45" t="s">
        <v>13</v>
      </c>
      <c r="M365" s="45" t="s">
        <v>473</v>
      </c>
    </row>
    <row r="366" spans="1:13" x14ac:dyDescent="0.2">
      <c r="A366" s="41">
        <v>42052</v>
      </c>
      <c r="B366" s="42" t="s">
        <v>200</v>
      </c>
      <c r="C366" s="43" t="s">
        <v>94</v>
      </c>
      <c r="D366" s="44" t="s">
        <v>8</v>
      </c>
      <c r="E366" s="49">
        <v>300</v>
      </c>
      <c r="F366" s="51">
        <f t="shared" si="18"/>
        <v>0.45734705171223117</v>
      </c>
      <c r="G366" s="50">
        <f t="shared" si="19"/>
        <v>0.52091147005384142</v>
      </c>
      <c r="H366" s="52">
        <v>575.91359999999997</v>
      </c>
      <c r="I366" s="53" t="s">
        <v>39</v>
      </c>
      <c r="J366" s="55" t="s">
        <v>472</v>
      </c>
      <c r="K366" s="54" t="s">
        <v>71</v>
      </c>
      <c r="L366" s="45" t="s">
        <v>13</v>
      </c>
      <c r="M366" s="45" t="s">
        <v>473</v>
      </c>
    </row>
    <row r="367" spans="1:13" x14ac:dyDescent="0.2">
      <c r="A367" s="41">
        <v>42052</v>
      </c>
      <c r="B367" s="42" t="s">
        <v>201</v>
      </c>
      <c r="C367" s="43" t="s">
        <v>94</v>
      </c>
      <c r="D367" s="44" t="s">
        <v>8</v>
      </c>
      <c r="E367" s="49">
        <v>1400</v>
      </c>
      <c r="F367" s="51">
        <f t="shared" si="18"/>
        <v>2.1342862413237453</v>
      </c>
      <c r="G367" s="50">
        <f t="shared" si="19"/>
        <v>2.4309201935845932</v>
      </c>
      <c r="H367" s="52">
        <v>575.91359999999997</v>
      </c>
      <c r="I367" s="53" t="s">
        <v>39</v>
      </c>
      <c r="J367" s="55" t="s">
        <v>472</v>
      </c>
      <c r="K367" s="54" t="s">
        <v>71</v>
      </c>
      <c r="L367" s="45" t="s">
        <v>13</v>
      </c>
      <c r="M367" s="45" t="s">
        <v>473</v>
      </c>
    </row>
    <row r="368" spans="1:13" x14ac:dyDescent="0.2">
      <c r="A368" s="41">
        <v>42052</v>
      </c>
      <c r="B368" s="42" t="s">
        <v>202</v>
      </c>
      <c r="C368" s="43" t="s">
        <v>215</v>
      </c>
      <c r="D368" s="44" t="s">
        <v>8</v>
      </c>
      <c r="E368" s="49">
        <v>1200</v>
      </c>
      <c r="F368" s="51">
        <f t="shared" si="18"/>
        <v>1.8293882068489247</v>
      </c>
      <c r="G368" s="50">
        <f t="shared" si="19"/>
        <v>2.0836458802153657</v>
      </c>
      <c r="H368" s="52">
        <v>575.91359999999997</v>
      </c>
      <c r="I368" s="53" t="s">
        <v>39</v>
      </c>
      <c r="J368" s="55" t="s">
        <v>472</v>
      </c>
      <c r="K368" s="54" t="s">
        <v>71</v>
      </c>
      <c r="L368" s="45" t="s">
        <v>13</v>
      </c>
      <c r="M368" s="45" t="s">
        <v>473</v>
      </c>
    </row>
    <row r="369" spans="1:13" x14ac:dyDescent="0.2">
      <c r="A369" s="41">
        <v>42052</v>
      </c>
      <c r="B369" s="42" t="s">
        <v>142</v>
      </c>
      <c r="C369" s="43" t="s">
        <v>94</v>
      </c>
      <c r="D369" s="44" t="s">
        <v>8</v>
      </c>
      <c r="E369" s="49">
        <v>600</v>
      </c>
      <c r="F369" s="51">
        <f t="shared" si="18"/>
        <v>0.91469410342446233</v>
      </c>
      <c r="G369" s="50">
        <f t="shared" si="19"/>
        <v>1.0418229401076828</v>
      </c>
      <c r="H369" s="52">
        <v>575.91359999999997</v>
      </c>
      <c r="I369" s="53" t="s">
        <v>39</v>
      </c>
      <c r="J369" s="55" t="s">
        <v>472</v>
      </c>
      <c r="K369" s="54" t="s">
        <v>72</v>
      </c>
      <c r="L369" s="45" t="s">
        <v>13</v>
      </c>
      <c r="M369" s="45" t="s">
        <v>473</v>
      </c>
    </row>
    <row r="370" spans="1:13" x14ac:dyDescent="0.2">
      <c r="A370" s="41">
        <v>42052</v>
      </c>
      <c r="B370" s="42" t="s">
        <v>143</v>
      </c>
      <c r="C370" s="43" t="s">
        <v>94</v>
      </c>
      <c r="D370" s="44" t="s">
        <v>8</v>
      </c>
      <c r="E370" s="49">
        <v>600</v>
      </c>
      <c r="F370" s="51">
        <f t="shared" si="18"/>
        <v>0.91469410342446233</v>
      </c>
      <c r="G370" s="50">
        <f t="shared" si="19"/>
        <v>1.0418229401076828</v>
      </c>
      <c r="H370" s="52">
        <v>575.91359999999997</v>
      </c>
      <c r="I370" s="53" t="s">
        <v>39</v>
      </c>
      <c r="J370" s="55" t="s">
        <v>472</v>
      </c>
      <c r="K370" s="54" t="s">
        <v>72</v>
      </c>
      <c r="L370" s="45" t="s">
        <v>13</v>
      </c>
      <c r="M370" s="45" t="s">
        <v>473</v>
      </c>
    </row>
    <row r="371" spans="1:13" x14ac:dyDescent="0.2">
      <c r="A371" s="41">
        <v>42053</v>
      </c>
      <c r="B371" s="42" t="s">
        <v>142</v>
      </c>
      <c r="C371" s="43" t="s">
        <v>94</v>
      </c>
      <c r="D371" s="44" t="s">
        <v>8</v>
      </c>
      <c r="E371" s="49">
        <v>600</v>
      </c>
      <c r="F371" s="51">
        <f t="shared" si="18"/>
        <v>0.91469410342446233</v>
      </c>
      <c r="G371" s="50">
        <f t="shared" si="19"/>
        <v>1.0418229401076828</v>
      </c>
      <c r="H371" s="52">
        <v>575.91359999999997</v>
      </c>
      <c r="I371" s="53" t="s">
        <v>39</v>
      </c>
      <c r="J371" s="55" t="s">
        <v>472</v>
      </c>
      <c r="K371" s="54" t="s">
        <v>72</v>
      </c>
      <c r="L371" s="45" t="s">
        <v>13</v>
      </c>
      <c r="M371" s="45" t="s">
        <v>473</v>
      </c>
    </row>
    <row r="372" spans="1:13" x14ac:dyDescent="0.2">
      <c r="A372" s="41">
        <v>42053</v>
      </c>
      <c r="B372" s="42" t="s">
        <v>143</v>
      </c>
      <c r="C372" s="43" t="s">
        <v>94</v>
      </c>
      <c r="D372" s="44" t="s">
        <v>8</v>
      </c>
      <c r="E372" s="49">
        <v>600</v>
      </c>
      <c r="F372" s="51">
        <f t="shared" si="18"/>
        <v>0.91469410342446233</v>
      </c>
      <c r="G372" s="50">
        <f t="shared" si="19"/>
        <v>1.0418229401076828</v>
      </c>
      <c r="H372" s="52">
        <v>575.91359999999997</v>
      </c>
      <c r="I372" s="53" t="s">
        <v>39</v>
      </c>
      <c r="J372" s="55" t="s">
        <v>472</v>
      </c>
      <c r="K372" s="54" t="s">
        <v>72</v>
      </c>
      <c r="L372" s="45" t="s">
        <v>13</v>
      </c>
      <c r="M372" s="45" t="s">
        <v>473</v>
      </c>
    </row>
    <row r="373" spans="1:13" x14ac:dyDescent="0.2">
      <c r="A373" s="41">
        <v>42053</v>
      </c>
      <c r="B373" s="42" t="s">
        <v>151</v>
      </c>
      <c r="C373" s="43" t="s">
        <v>94</v>
      </c>
      <c r="D373" s="44" t="s">
        <v>8</v>
      </c>
      <c r="E373" s="49">
        <v>800</v>
      </c>
      <c r="F373" s="51">
        <f t="shared" si="18"/>
        <v>1.2195921378992831</v>
      </c>
      <c r="G373" s="50">
        <f t="shared" si="19"/>
        <v>1.3890972534769106</v>
      </c>
      <c r="H373" s="52">
        <v>575.91359999999997</v>
      </c>
      <c r="I373" s="53" t="s">
        <v>39</v>
      </c>
      <c r="J373" s="55" t="s">
        <v>472</v>
      </c>
      <c r="K373" s="54" t="s">
        <v>74</v>
      </c>
      <c r="L373" s="45" t="s">
        <v>13</v>
      </c>
      <c r="M373" s="45" t="s">
        <v>473</v>
      </c>
    </row>
    <row r="374" spans="1:13" x14ac:dyDescent="0.2">
      <c r="A374" s="41">
        <v>42053</v>
      </c>
      <c r="B374" s="42" t="s">
        <v>158</v>
      </c>
      <c r="C374" s="43" t="s">
        <v>94</v>
      </c>
      <c r="D374" s="44" t="s">
        <v>8</v>
      </c>
      <c r="E374" s="49">
        <v>1000</v>
      </c>
      <c r="F374" s="51">
        <f t="shared" si="18"/>
        <v>1.5244901723741038</v>
      </c>
      <c r="G374" s="50">
        <f t="shared" si="19"/>
        <v>1.7363715668461381</v>
      </c>
      <c r="H374" s="52">
        <v>575.91359999999997</v>
      </c>
      <c r="I374" s="53" t="s">
        <v>39</v>
      </c>
      <c r="J374" s="55" t="s">
        <v>472</v>
      </c>
      <c r="K374" s="54" t="s">
        <v>74</v>
      </c>
      <c r="L374" s="45" t="s">
        <v>13</v>
      </c>
      <c r="M374" s="45" t="s">
        <v>473</v>
      </c>
    </row>
    <row r="375" spans="1:13" x14ac:dyDescent="0.2">
      <c r="A375" s="41">
        <v>42053</v>
      </c>
      <c r="B375" s="42" t="s">
        <v>159</v>
      </c>
      <c r="C375" s="43" t="s">
        <v>94</v>
      </c>
      <c r="D375" s="44" t="s">
        <v>8</v>
      </c>
      <c r="E375" s="49">
        <v>1000</v>
      </c>
      <c r="F375" s="51">
        <f t="shared" si="18"/>
        <v>1.5244901723741038</v>
      </c>
      <c r="G375" s="50">
        <f t="shared" si="19"/>
        <v>1.7363715668461381</v>
      </c>
      <c r="H375" s="52">
        <v>575.91359999999997</v>
      </c>
      <c r="I375" s="53" t="s">
        <v>39</v>
      </c>
      <c r="J375" s="55" t="s">
        <v>472</v>
      </c>
      <c r="K375" s="54" t="s">
        <v>74</v>
      </c>
      <c r="L375" s="45" t="s">
        <v>13</v>
      </c>
      <c r="M375" s="45" t="s">
        <v>473</v>
      </c>
    </row>
    <row r="376" spans="1:13" x14ac:dyDescent="0.2">
      <c r="A376" s="41">
        <v>42053</v>
      </c>
      <c r="B376" s="42" t="s">
        <v>160</v>
      </c>
      <c r="C376" s="43" t="s">
        <v>94</v>
      </c>
      <c r="D376" s="44" t="s">
        <v>8</v>
      </c>
      <c r="E376" s="49">
        <v>800</v>
      </c>
      <c r="F376" s="51">
        <f t="shared" si="18"/>
        <v>1.2195921378992831</v>
      </c>
      <c r="G376" s="50">
        <f t="shared" si="19"/>
        <v>1.3890972534769106</v>
      </c>
      <c r="H376" s="52">
        <v>575.91359999999997</v>
      </c>
      <c r="I376" s="53" t="s">
        <v>39</v>
      </c>
      <c r="J376" s="55" t="s">
        <v>472</v>
      </c>
      <c r="K376" s="54" t="s">
        <v>74</v>
      </c>
      <c r="L376" s="45" t="s">
        <v>13</v>
      </c>
      <c r="M376" s="45" t="s">
        <v>473</v>
      </c>
    </row>
    <row r="377" spans="1:13" x14ac:dyDescent="0.2">
      <c r="A377" s="41">
        <v>42053</v>
      </c>
      <c r="B377" s="42" t="s">
        <v>161</v>
      </c>
      <c r="C377" s="43" t="s">
        <v>215</v>
      </c>
      <c r="D377" s="44" t="s">
        <v>8</v>
      </c>
      <c r="E377" s="49">
        <v>1500</v>
      </c>
      <c r="F377" s="51">
        <f t="shared" si="18"/>
        <v>2.2867352585611558</v>
      </c>
      <c r="G377" s="50">
        <f t="shared" si="19"/>
        <v>2.6045573502692072</v>
      </c>
      <c r="H377" s="52">
        <v>575.91359999999997</v>
      </c>
      <c r="I377" s="53" t="s">
        <v>39</v>
      </c>
      <c r="J377" s="55" t="s">
        <v>472</v>
      </c>
      <c r="K377" s="54" t="s">
        <v>74</v>
      </c>
      <c r="L377" s="45" t="s">
        <v>13</v>
      </c>
      <c r="M377" s="45" t="s">
        <v>473</v>
      </c>
    </row>
    <row r="378" spans="1:13" x14ac:dyDescent="0.2">
      <c r="A378" s="41">
        <v>42053</v>
      </c>
      <c r="B378" s="42" t="s">
        <v>260</v>
      </c>
      <c r="C378" s="43" t="s">
        <v>94</v>
      </c>
      <c r="D378" s="44" t="s">
        <v>8</v>
      </c>
      <c r="E378" s="49">
        <v>1500</v>
      </c>
      <c r="F378" s="51">
        <f t="shared" si="18"/>
        <v>2.2867352585611558</v>
      </c>
      <c r="G378" s="50">
        <f t="shared" si="19"/>
        <v>2.6045573502692072</v>
      </c>
      <c r="H378" s="52">
        <v>575.91359999999997</v>
      </c>
      <c r="I378" s="53" t="s">
        <v>12</v>
      </c>
      <c r="J378" s="55" t="s">
        <v>472</v>
      </c>
      <c r="K378" s="54" t="s">
        <v>75</v>
      </c>
      <c r="L378" s="45" t="s">
        <v>13</v>
      </c>
      <c r="M378" s="45" t="s">
        <v>473</v>
      </c>
    </row>
    <row r="379" spans="1:13" x14ac:dyDescent="0.2">
      <c r="A379" s="41">
        <v>42053</v>
      </c>
      <c r="B379" s="42" t="s">
        <v>261</v>
      </c>
      <c r="C379" s="43" t="s">
        <v>94</v>
      </c>
      <c r="D379" s="44" t="s">
        <v>8</v>
      </c>
      <c r="E379" s="49">
        <v>1500</v>
      </c>
      <c r="F379" s="51">
        <f t="shared" si="18"/>
        <v>2.2867352585611558</v>
      </c>
      <c r="G379" s="50">
        <f t="shared" si="19"/>
        <v>2.6045573502692072</v>
      </c>
      <c r="H379" s="52">
        <v>575.91359999999997</v>
      </c>
      <c r="I379" s="53" t="s">
        <v>12</v>
      </c>
      <c r="J379" s="55" t="s">
        <v>472</v>
      </c>
      <c r="K379" s="54" t="s">
        <v>75</v>
      </c>
      <c r="L379" s="45" t="s">
        <v>13</v>
      </c>
      <c r="M379" s="45" t="s">
        <v>473</v>
      </c>
    </row>
    <row r="380" spans="1:13" x14ac:dyDescent="0.2">
      <c r="A380" s="41">
        <v>42053</v>
      </c>
      <c r="B380" s="42" t="s">
        <v>241</v>
      </c>
      <c r="C380" s="43" t="s">
        <v>215</v>
      </c>
      <c r="D380" s="44" t="s">
        <v>8</v>
      </c>
      <c r="E380" s="49">
        <v>1300</v>
      </c>
      <c r="F380" s="51">
        <f t="shared" si="18"/>
        <v>1.9818372240863349</v>
      </c>
      <c r="G380" s="50">
        <f t="shared" si="19"/>
        <v>2.2572830368999797</v>
      </c>
      <c r="H380" s="52">
        <v>575.91359999999997</v>
      </c>
      <c r="I380" s="53" t="s">
        <v>12</v>
      </c>
      <c r="J380" s="55" t="s">
        <v>472</v>
      </c>
      <c r="K380" s="54" t="s">
        <v>75</v>
      </c>
      <c r="L380" s="45" t="s">
        <v>13</v>
      </c>
      <c r="M380" s="45" t="s">
        <v>473</v>
      </c>
    </row>
    <row r="381" spans="1:13" x14ac:dyDescent="0.2">
      <c r="A381" s="41">
        <v>42054</v>
      </c>
      <c r="B381" s="42" t="s">
        <v>142</v>
      </c>
      <c r="C381" s="43" t="s">
        <v>94</v>
      </c>
      <c r="D381" s="44" t="s">
        <v>8</v>
      </c>
      <c r="E381" s="49">
        <v>600</v>
      </c>
      <c r="F381" s="51">
        <f t="shared" si="18"/>
        <v>0.91469410342446233</v>
      </c>
      <c r="G381" s="50">
        <f t="shared" si="19"/>
        <v>1.0418229401076828</v>
      </c>
      <c r="H381" s="52">
        <v>575.91359999999997</v>
      </c>
      <c r="I381" s="53" t="s">
        <v>39</v>
      </c>
      <c r="J381" s="55" t="s">
        <v>472</v>
      </c>
      <c r="K381" s="54" t="s">
        <v>72</v>
      </c>
      <c r="L381" s="45" t="s">
        <v>13</v>
      </c>
      <c r="M381" s="45" t="s">
        <v>473</v>
      </c>
    </row>
    <row r="382" spans="1:13" x14ac:dyDescent="0.2">
      <c r="A382" s="41">
        <v>42054</v>
      </c>
      <c r="B382" s="42" t="s">
        <v>143</v>
      </c>
      <c r="C382" s="43" t="s">
        <v>94</v>
      </c>
      <c r="D382" s="44" t="s">
        <v>8</v>
      </c>
      <c r="E382" s="49">
        <v>600</v>
      </c>
      <c r="F382" s="51">
        <f t="shared" si="18"/>
        <v>0.91469410342446233</v>
      </c>
      <c r="G382" s="50">
        <f t="shared" si="19"/>
        <v>1.0418229401076828</v>
      </c>
      <c r="H382" s="52">
        <v>575.91359999999997</v>
      </c>
      <c r="I382" s="53" t="s">
        <v>39</v>
      </c>
      <c r="J382" s="55" t="s">
        <v>472</v>
      </c>
      <c r="K382" s="54" t="s">
        <v>72</v>
      </c>
      <c r="L382" s="45" t="s">
        <v>13</v>
      </c>
      <c r="M382" s="45" t="s">
        <v>473</v>
      </c>
    </row>
    <row r="383" spans="1:13" x14ac:dyDescent="0.2">
      <c r="A383" s="41">
        <v>42054</v>
      </c>
      <c r="B383" s="42" t="s">
        <v>152</v>
      </c>
      <c r="C383" s="43" t="s">
        <v>94</v>
      </c>
      <c r="D383" s="44" t="s">
        <v>8</v>
      </c>
      <c r="E383" s="49">
        <v>300</v>
      </c>
      <c r="F383" s="51">
        <f t="shared" si="18"/>
        <v>0.45734705171223117</v>
      </c>
      <c r="G383" s="50">
        <f t="shared" si="19"/>
        <v>0.52091147005384142</v>
      </c>
      <c r="H383" s="52">
        <v>575.91359999999997</v>
      </c>
      <c r="I383" s="53" t="s">
        <v>39</v>
      </c>
      <c r="J383" s="55" t="s">
        <v>472</v>
      </c>
      <c r="K383" s="54" t="s">
        <v>77</v>
      </c>
      <c r="L383" s="45" t="s">
        <v>13</v>
      </c>
      <c r="M383" s="45" t="s">
        <v>473</v>
      </c>
    </row>
    <row r="384" spans="1:13" x14ac:dyDescent="0.2">
      <c r="A384" s="41">
        <v>42054</v>
      </c>
      <c r="B384" s="42" t="s">
        <v>156</v>
      </c>
      <c r="C384" s="43" t="s">
        <v>94</v>
      </c>
      <c r="D384" s="44" t="s">
        <v>8</v>
      </c>
      <c r="E384" s="49">
        <v>300</v>
      </c>
      <c r="F384" s="51">
        <f t="shared" si="18"/>
        <v>0.45734705171223117</v>
      </c>
      <c r="G384" s="50">
        <f t="shared" si="19"/>
        <v>0.52091147005384142</v>
      </c>
      <c r="H384" s="52">
        <v>575.91359999999997</v>
      </c>
      <c r="I384" s="53" t="s">
        <v>39</v>
      </c>
      <c r="J384" s="55" t="s">
        <v>472</v>
      </c>
      <c r="K384" s="54" t="s">
        <v>77</v>
      </c>
      <c r="L384" s="45" t="s">
        <v>13</v>
      </c>
      <c r="M384" s="45" t="s">
        <v>473</v>
      </c>
    </row>
    <row r="385" spans="1:13" x14ac:dyDescent="0.2">
      <c r="A385" s="41">
        <v>42054</v>
      </c>
      <c r="B385" s="42" t="s">
        <v>157</v>
      </c>
      <c r="C385" s="43" t="s">
        <v>215</v>
      </c>
      <c r="D385" s="44" t="s">
        <v>8</v>
      </c>
      <c r="E385" s="49">
        <v>1500</v>
      </c>
      <c r="F385" s="51">
        <f t="shared" si="18"/>
        <v>2.2867352585611558</v>
      </c>
      <c r="G385" s="50">
        <f t="shared" si="19"/>
        <v>2.6045573502692072</v>
      </c>
      <c r="H385" s="52">
        <v>575.91359999999997</v>
      </c>
      <c r="I385" s="53" t="s">
        <v>39</v>
      </c>
      <c r="J385" s="55" t="s">
        <v>472</v>
      </c>
      <c r="K385" s="54" t="s">
        <v>77</v>
      </c>
      <c r="L385" s="45" t="s">
        <v>13</v>
      </c>
      <c r="M385" s="45" t="s">
        <v>473</v>
      </c>
    </row>
    <row r="386" spans="1:13" x14ac:dyDescent="0.2">
      <c r="A386" s="41">
        <v>42054</v>
      </c>
      <c r="B386" s="42" t="s">
        <v>262</v>
      </c>
      <c r="C386" s="43" t="s">
        <v>94</v>
      </c>
      <c r="D386" s="44" t="s">
        <v>8</v>
      </c>
      <c r="E386" s="49">
        <v>1600</v>
      </c>
      <c r="F386" s="51">
        <f t="shared" ref="F386:F448" si="20">E386/655.957</f>
        <v>2.4391842757985662</v>
      </c>
      <c r="G386" s="50">
        <f t="shared" ref="G386:G448" si="21">E386/H386</f>
        <v>2.7781945069538212</v>
      </c>
      <c r="H386" s="52">
        <v>575.91359999999997</v>
      </c>
      <c r="I386" s="53" t="s">
        <v>12</v>
      </c>
      <c r="J386" s="55" t="s">
        <v>472</v>
      </c>
      <c r="K386" s="54" t="s">
        <v>76</v>
      </c>
      <c r="L386" s="45" t="s">
        <v>13</v>
      </c>
      <c r="M386" s="45" t="s">
        <v>473</v>
      </c>
    </row>
    <row r="387" spans="1:13" x14ac:dyDescent="0.2">
      <c r="A387" s="41">
        <v>42054</v>
      </c>
      <c r="B387" s="42" t="s">
        <v>263</v>
      </c>
      <c r="C387" s="43" t="s">
        <v>94</v>
      </c>
      <c r="D387" s="44" t="s">
        <v>8</v>
      </c>
      <c r="E387" s="49">
        <v>1600</v>
      </c>
      <c r="F387" s="51">
        <f t="shared" si="20"/>
        <v>2.4391842757985662</v>
      </c>
      <c r="G387" s="50">
        <f t="shared" si="21"/>
        <v>2.7781945069538212</v>
      </c>
      <c r="H387" s="52">
        <v>575.91359999999997</v>
      </c>
      <c r="I387" s="53" t="s">
        <v>12</v>
      </c>
      <c r="J387" s="55" t="s">
        <v>472</v>
      </c>
      <c r="K387" s="54" t="s">
        <v>76</v>
      </c>
      <c r="L387" s="45" t="s">
        <v>13</v>
      </c>
      <c r="M387" s="45" t="s">
        <v>473</v>
      </c>
    </row>
    <row r="388" spans="1:13" x14ac:dyDescent="0.2">
      <c r="A388" s="41">
        <v>42054</v>
      </c>
      <c r="B388" s="42" t="s">
        <v>241</v>
      </c>
      <c r="C388" s="43" t="s">
        <v>215</v>
      </c>
      <c r="D388" s="44" t="s">
        <v>8</v>
      </c>
      <c r="E388" s="49">
        <v>1200</v>
      </c>
      <c r="F388" s="51">
        <f t="shared" si="20"/>
        <v>1.8293882068489247</v>
      </c>
      <c r="G388" s="50">
        <f t="shared" si="21"/>
        <v>2.0836458802153657</v>
      </c>
      <c r="H388" s="52">
        <v>575.91359999999997</v>
      </c>
      <c r="I388" s="53" t="s">
        <v>12</v>
      </c>
      <c r="J388" s="55" t="s">
        <v>472</v>
      </c>
      <c r="K388" s="54" t="s">
        <v>76</v>
      </c>
      <c r="L388" s="45" t="s">
        <v>13</v>
      </c>
      <c r="M388" s="45" t="s">
        <v>473</v>
      </c>
    </row>
    <row r="389" spans="1:13" x14ac:dyDescent="0.2">
      <c r="A389" s="41">
        <v>42055</v>
      </c>
      <c r="B389" s="42" t="s">
        <v>264</v>
      </c>
      <c r="C389" s="43" t="s">
        <v>94</v>
      </c>
      <c r="D389" s="44" t="s">
        <v>8</v>
      </c>
      <c r="E389" s="49">
        <v>1700</v>
      </c>
      <c r="F389" s="51">
        <f t="shared" si="20"/>
        <v>2.5916332930359767</v>
      </c>
      <c r="G389" s="50">
        <f t="shared" si="21"/>
        <v>2.9518316636384347</v>
      </c>
      <c r="H389" s="52">
        <v>575.91359999999997</v>
      </c>
      <c r="I389" s="53" t="s">
        <v>12</v>
      </c>
      <c r="J389" s="55" t="s">
        <v>472</v>
      </c>
      <c r="K389" s="54" t="s">
        <v>78</v>
      </c>
      <c r="L389" s="45" t="s">
        <v>13</v>
      </c>
      <c r="M389" s="45" t="s">
        <v>473</v>
      </c>
    </row>
    <row r="390" spans="1:13" x14ac:dyDescent="0.2">
      <c r="A390" s="41">
        <v>42055</v>
      </c>
      <c r="B390" s="42" t="s">
        <v>265</v>
      </c>
      <c r="C390" s="43" t="s">
        <v>94</v>
      </c>
      <c r="D390" s="44" t="s">
        <v>8</v>
      </c>
      <c r="E390" s="49">
        <v>1000</v>
      </c>
      <c r="F390" s="51">
        <f t="shared" si="20"/>
        <v>1.5244901723741038</v>
      </c>
      <c r="G390" s="50">
        <f t="shared" si="21"/>
        <v>1.7363715668461381</v>
      </c>
      <c r="H390" s="52">
        <v>575.91359999999997</v>
      </c>
      <c r="I390" s="53" t="s">
        <v>12</v>
      </c>
      <c r="J390" s="55" t="s">
        <v>472</v>
      </c>
      <c r="K390" s="54" t="s">
        <v>78</v>
      </c>
      <c r="L390" s="45" t="s">
        <v>13</v>
      </c>
      <c r="M390" s="45" t="s">
        <v>473</v>
      </c>
    </row>
    <row r="391" spans="1:13" x14ac:dyDescent="0.2">
      <c r="A391" s="41">
        <v>42055</v>
      </c>
      <c r="B391" s="42" t="s">
        <v>241</v>
      </c>
      <c r="C391" s="43" t="s">
        <v>215</v>
      </c>
      <c r="D391" s="44" t="s">
        <v>8</v>
      </c>
      <c r="E391" s="49">
        <v>900</v>
      </c>
      <c r="F391" s="51">
        <f t="shared" si="20"/>
        <v>1.3720411551366933</v>
      </c>
      <c r="G391" s="50">
        <f t="shared" si="21"/>
        <v>1.5627344101615244</v>
      </c>
      <c r="H391" s="52">
        <v>575.91359999999997</v>
      </c>
      <c r="I391" s="53" t="s">
        <v>12</v>
      </c>
      <c r="J391" s="55" t="s">
        <v>472</v>
      </c>
      <c r="K391" s="54" t="s">
        <v>78</v>
      </c>
      <c r="L391" s="45" t="s">
        <v>13</v>
      </c>
      <c r="M391" s="45" t="s">
        <v>473</v>
      </c>
    </row>
    <row r="392" spans="1:13" x14ac:dyDescent="0.2">
      <c r="A392" s="41">
        <v>42055</v>
      </c>
      <c r="B392" s="42" t="s">
        <v>266</v>
      </c>
      <c r="C392" s="43" t="s">
        <v>94</v>
      </c>
      <c r="D392" s="44" t="s">
        <v>8</v>
      </c>
      <c r="E392" s="49">
        <v>1700</v>
      </c>
      <c r="F392" s="51">
        <f t="shared" si="20"/>
        <v>2.5916332930359767</v>
      </c>
      <c r="G392" s="50">
        <f t="shared" si="21"/>
        <v>2.9518316636384347</v>
      </c>
      <c r="H392" s="52">
        <v>575.91359999999997</v>
      </c>
      <c r="I392" s="53" t="s">
        <v>12</v>
      </c>
      <c r="J392" s="55" t="s">
        <v>472</v>
      </c>
      <c r="K392" s="54" t="s">
        <v>78</v>
      </c>
      <c r="L392" s="45" t="s">
        <v>13</v>
      </c>
      <c r="M392" s="45" t="s">
        <v>473</v>
      </c>
    </row>
    <row r="393" spans="1:13" x14ac:dyDescent="0.2">
      <c r="A393" s="41">
        <v>42055</v>
      </c>
      <c r="B393" s="42" t="s">
        <v>241</v>
      </c>
      <c r="C393" s="43" t="s">
        <v>215</v>
      </c>
      <c r="D393" s="44" t="s">
        <v>8</v>
      </c>
      <c r="E393" s="49">
        <v>600</v>
      </c>
      <c r="F393" s="51">
        <f t="shared" si="20"/>
        <v>0.91469410342446233</v>
      </c>
      <c r="G393" s="50">
        <f t="shared" si="21"/>
        <v>1.0418229401076828</v>
      </c>
      <c r="H393" s="52">
        <v>575.91359999999997</v>
      </c>
      <c r="I393" s="53" t="s">
        <v>12</v>
      </c>
      <c r="J393" s="55" t="s">
        <v>472</v>
      </c>
      <c r="K393" s="54" t="s">
        <v>78</v>
      </c>
      <c r="L393" s="45" t="s">
        <v>13</v>
      </c>
      <c r="M393" s="45" t="s">
        <v>473</v>
      </c>
    </row>
    <row r="394" spans="1:13" x14ac:dyDescent="0.2">
      <c r="A394" s="41">
        <v>42056</v>
      </c>
      <c r="B394" s="42" t="s">
        <v>267</v>
      </c>
      <c r="C394" s="43" t="s">
        <v>94</v>
      </c>
      <c r="D394" s="44" t="s">
        <v>8</v>
      </c>
      <c r="E394" s="49">
        <v>1500</v>
      </c>
      <c r="F394" s="51">
        <f t="shared" si="20"/>
        <v>2.2867352585611558</v>
      </c>
      <c r="G394" s="50">
        <f t="shared" si="21"/>
        <v>2.6045573502692072</v>
      </c>
      <c r="H394" s="52">
        <v>575.91359999999997</v>
      </c>
      <c r="I394" s="53" t="s">
        <v>12</v>
      </c>
      <c r="J394" s="55" t="s">
        <v>472</v>
      </c>
      <c r="K394" s="54" t="s">
        <v>79</v>
      </c>
      <c r="L394" s="45" t="s">
        <v>13</v>
      </c>
      <c r="M394" s="45" t="s">
        <v>473</v>
      </c>
    </row>
    <row r="395" spans="1:13" x14ac:dyDescent="0.2">
      <c r="A395" s="41">
        <v>42056</v>
      </c>
      <c r="B395" s="42" t="s">
        <v>268</v>
      </c>
      <c r="C395" s="43" t="s">
        <v>94</v>
      </c>
      <c r="D395" s="44" t="s">
        <v>8</v>
      </c>
      <c r="E395" s="49">
        <v>300</v>
      </c>
      <c r="F395" s="51">
        <f t="shared" si="20"/>
        <v>0.45734705171223117</v>
      </c>
      <c r="G395" s="50">
        <f t="shared" si="21"/>
        <v>0.52091147005384142</v>
      </c>
      <c r="H395" s="52">
        <v>575.91359999999997</v>
      </c>
      <c r="I395" s="53" t="s">
        <v>12</v>
      </c>
      <c r="J395" s="55" t="s">
        <v>472</v>
      </c>
      <c r="K395" s="54" t="s">
        <v>79</v>
      </c>
      <c r="L395" s="45" t="s">
        <v>13</v>
      </c>
      <c r="M395" s="45" t="s">
        <v>473</v>
      </c>
    </row>
    <row r="396" spans="1:13" x14ac:dyDescent="0.2">
      <c r="A396" s="41">
        <v>42056</v>
      </c>
      <c r="B396" s="42" t="s">
        <v>241</v>
      </c>
      <c r="C396" s="43" t="s">
        <v>215</v>
      </c>
      <c r="D396" s="44" t="s">
        <v>8</v>
      </c>
      <c r="E396" s="49">
        <v>3000</v>
      </c>
      <c r="F396" s="51">
        <f t="shared" si="20"/>
        <v>4.5734705171223116</v>
      </c>
      <c r="G396" s="50">
        <f t="shared" si="21"/>
        <v>5.2091147005384144</v>
      </c>
      <c r="H396" s="52">
        <v>575.91359999999997</v>
      </c>
      <c r="I396" s="53" t="s">
        <v>12</v>
      </c>
      <c r="J396" s="55" t="s">
        <v>472</v>
      </c>
      <c r="K396" s="54" t="s">
        <v>79</v>
      </c>
      <c r="L396" s="45" t="s">
        <v>13</v>
      </c>
      <c r="M396" s="45" t="s">
        <v>473</v>
      </c>
    </row>
    <row r="397" spans="1:13" x14ac:dyDescent="0.2">
      <c r="A397" s="41">
        <v>42056</v>
      </c>
      <c r="B397" s="42" t="s">
        <v>263</v>
      </c>
      <c r="C397" s="43" t="s">
        <v>94</v>
      </c>
      <c r="D397" s="44" t="s">
        <v>8</v>
      </c>
      <c r="E397" s="49">
        <v>1700</v>
      </c>
      <c r="F397" s="51">
        <f t="shared" si="20"/>
        <v>2.5916332930359767</v>
      </c>
      <c r="G397" s="50">
        <f t="shared" si="21"/>
        <v>2.9518316636384347</v>
      </c>
      <c r="H397" s="52">
        <v>575.91359999999997</v>
      </c>
      <c r="I397" s="53" t="s">
        <v>12</v>
      </c>
      <c r="J397" s="55" t="s">
        <v>472</v>
      </c>
      <c r="K397" s="54" t="s">
        <v>79</v>
      </c>
      <c r="L397" s="45" t="s">
        <v>13</v>
      </c>
      <c r="M397" s="45" t="s">
        <v>473</v>
      </c>
    </row>
    <row r="398" spans="1:13" x14ac:dyDescent="0.2">
      <c r="A398" s="41">
        <v>42059</v>
      </c>
      <c r="B398" s="42" t="s">
        <v>119</v>
      </c>
      <c r="C398" s="43" t="s">
        <v>94</v>
      </c>
      <c r="D398" s="44" t="s">
        <v>9</v>
      </c>
      <c r="E398" s="49">
        <v>500</v>
      </c>
      <c r="F398" s="51">
        <f t="shared" si="20"/>
        <v>0.76224508618705189</v>
      </c>
      <c r="G398" s="50">
        <f t="shared" si="21"/>
        <v>0.86818578342306907</v>
      </c>
      <c r="H398" s="52">
        <v>575.91359999999997</v>
      </c>
      <c r="I398" s="53" t="s">
        <v>35</v>
      </c>
      <c r="J398" s="55" t="s">
        <v>472</v>
      </c>
      <c r="K398" s="54" t="s">
        <v>89</v>
      </c>
      <c r="L398" s="45" t="s">
        <v>13</v>
      </c>
      <c r="M398" s="45" t="s">
        <v>473</v>
      </c>
    </row>
    <row r="399" spans="1:13" x14ac:dyDescent="0.2">
      <c r="A399" s="41">
        <v>42059</v>
      </c>
      <c r="B399" s="42" t="s">
        <v>120</v>
      </c>
      <c r="C399" s="43" t="s">
        <v>94</v>
      </c>
      <c r="D399" s="44" t="s">
        <v>9</v>
      </c>
      <c r="E399" s="49">
        <v>500</v>
      </c>
      <c r="F399" s="51">
        <f t="shared" si="20"/>
        <v>0.76224508618705189</v>
      </c>
      <c r="G399" s="50">
        <f t="shared" si="21"/>
        <v>0.86818578342306907</v>
      </c>
      <c r="H399" s="52">
        <v>575.91359999999997</v>
      </c>
      <c r="I399" s="53" t="s">
        <v>35</v>
      </c>
      <c r="J399" s="55" t="s">
        <v>472</v>
      </c>
      <c r="K399" s="54" t="s">
        <v>89</v>
      </c>
      <c r="L399" s="45" t="s">
        <v>13</v>
      </c>
      <c r="M399" s="45" t="s">
        <v>473</v>
      </c>
    </row>
    <row r="400" spans="1:13" x14ac:dyDescent="0.2">
      <c r="A400" s="41">
        <v>42059</v>
      </c>
      <c r="B400" s="42" t="s">
        <v>124</v>
      </c>
      <c r="C400" s="43" t="s">
        <v>94</v>
      </c>
      <c r="D400" s="44" t="s">
        <v>11</v>
      </c>
      <c r="E400" s="49">
        <v>600</v>
      </c>
      <c r="F400" s="51">
        <f t="shared" si="20"/>
        <v>0.91469410342446233</v>
      </c>
      <c r="G400" s="50">
        <f t="shared" si="21"/>
        <v>1.0418229401076828</v>
      </c>
      <c r="H400" s="52">
        <v>575.91359999999997</v>
      </c>
      <c r="I400" s="53" t="s">
        <v>38</v>
      </c>
      <c r="J400" s="55" t="s">
        <v>472</v>
      </c>
      <c r="K400" s="54" t="s">
        <v>81</v>
      </c>
      <c r="L400" s="45" t="s">
        <v>13</v>
      </c>
      <c r="M400" s="45" t="s">
        <v>473</v>
      </c>
    </row>
    <row r="401" spans="1:13" x14ac:dyDescent="0.2">
      <c r="A401" s="41">
        <v>42059</v>
      </c>
      <c r="B401" s="42" t="s">
        <v>283</v>
      </c>
      <c r="C401" s="43" t="s">
        <v>125</v>
      </c>
      <c r="D401" s="44" t="s">
        <v>11</v>
      </c>
      <c r="E401" s="49">
        <v>50000</v>
      </c>
      <c r="F401" s="51">
        <f t="shared" si="20"/>
        <v>76.224508618705187</v>
      </c>
      <c r="G401" s="50">
        <f t="shared" si="21"/>
        <v>86.818578342306907</v>
      </c>
      <c r="H401" s="52">
        <v>575.91359999999997</v>
      </c>
      <c r="I401" s="53" t="s">
        <v>38</v>
      </c>
      <c r="J401" s="55" t="s">
        <v>472</v>
      </c>
      <c r="K401" s="54" t="s">
        <v>81</v>
      </c>
      <c r="L401" s="45" t="s">
        <v>13</v>
      </c>
      <c r="M401" s="45" t="s">
        <v>473</v>
      </c>
    </row>
    <row r="402" spans="1:13" x14ac:dyDescent="0.2">
      <c r="A402" s="41">
        <v>42059</v>
      </c>
      <c r="B402" s="42" t="s">
        <v>133</v>
      </c>
      <c r="C402" s="43" t="s">
        <v>94</v>
      </c>
      <c r="D402" s="44" t="s">
        <v>11</v>
      </c>
      <c r="E402" s="49">
        <v>600</v>
      </c>
      <c r="F402" s="51">
        <f t="shared" si="20"/>
        <v>0.91469410342446233</v>
      </c>
      <c r="G402" s="50">
        <f t="shared" si="21"/>
        <v>1.0418229401076828</v>
      </c>
      <c r="H402" s="52">
        <v>575.91359999999997</v>
      </c>
      <c r="I402" s="53" t="s">
        <v>38</v>
      </c>
      <c r="J402" s="55" t="s">
        <v>472</v>
      </c>
      <c r="K402" s="54" t="s">
        <v>81</v>
      </c>
      <c r="L402" s="45" t="s">
        <v>13</v>
      </c>
      <c r="M402" s="45" t="s">
        <v>473</v>
      </c>
    </row>
    <row r="403" spans="1:13" x14ac:dyDescent="0.2">
      <c r="A403" s="41">
        <v>42059</v>
      </c>
      <c r="B403" s="42" t="s">
        <v>264</v>
      </c>
      <c r="C403" s="43" t="s">
        <v>94</v>
      </c>
      <c r="D403" s="44" t="s">
        <v>8</v>
      </c>
      <c r="E403" s="49">
        <v>1700</v>
      </c>
      <c r="F403" s="51">
        <f t="shared" si="20"/>
        <v>2.5916332930359767</v>
      </c>
      <c r="G403" s="50">
        <f t="shared" si="21"/>
        <v>2.9518316636384347</v>
      </c>
      <c r="H403" s="52">
        <v>575.91359999999997</v>
      </c>
      <c r="I403" s="53" t="s">
        <v>12</v>
      </c>
      <c r="J403" s="55" t="s">
        <v>472</v>
      </c>
      <c r="K403" s="54" t="s">
        <v>80</v>
      </c>
      <c r="L403" s="45" t="s">
        <v>13</v>
      </c>
      <c r="M403" s="45" t="s">
        <v>473</v>
      </c>
    </row>
    <row r="404" spans="1:13" x14ac:dyDescent="0.2">
      <c r="A404" s="41">
        <v>42059</v>
      </c>
      <c r="B404" s="42" t="s">
        <v>269</v>
      </c>
      <c r="C404" s="43" t="s">
        <v>94</v>
      </c>
      <c r="D404" s="44" t="s">
        <v>8</v>
      </c>
      <c r="E404" s="49">
        <v>300</v>
      </c>
      <c r="F404" s="51">
        <f t="shared" si="20"/>
        <v>0.45734705171223117</v>
      </c>
      <c r="G404" s="50">
        <f t="shared" si="21"/>
        <v>0.52091147005384142</v>
      </c>
      <c r="H404" s="52">
        <v>575.91359999999997</v>
      </c>
      <c r="I404" s="53" t="s">
        <v>12</v>
      </c>
      <c r="J404" s="55" t="s">
        <v>472</v>
      </c>
      <c r="K404" s="54" t="s">
        <v>80</v>
      </c>
      <c r="L404" s="45" t="s">
        <v>13</v>
      </c>
      <c r="M404" s="45" t="s">
        <v>473</v>
      </c>
    </row>
    <row r="405" spans="1:13" x14ac:dyDescent="0.2">
      <c r="A405" s="41">
        <v>42059</v>
      </c>
      <c r="B405" s="42" t="s">
        <v>241</v>
      </c>
      <c r="C405" s="43" t="s">
        <v>215</v>
      </c>
      <c r="D405" s="44" t="s">
        <v>8</v>
      </c>
      <c r="E405" s="49">
        <v>1300</v>
      </c>
      <c r="F405" s="51">
        <f t="shared" si="20"/>
        <v>1.9818372240863349</v>
      </c>
      <c r="G405" s="50">
        <f t="shared" si="21"/>
        <v>2.2572830368999797</v>
      </c>
      <c r="H405" s="52">
        <v>575.91359999999997</v>
      </c>
      <c r="I405" s="53" t="s">
        <v>12</v>
      </c>
      <c r="J405" s="55" t="s">
        <v>472</v>
      </c>
      <c r="K405" s="54" t="s">
        <v>80</v>
      </c>
      <c r="L405" s="45" t="s">
        <v>13</v>
      </c>
      <c r="M405" s="45" t="s">
        <v>473</v>
      </c>
    </row>
    <row r="406" spans="1:13" x14ac:dyDescent="0.2">
      <c r="A406" s="41">
        <v>42059</v>
      </c>
      <c r="B406" s="42" t="s">
        <v>270</v>
      </c>
      <c r="C406" s="43" t="s">
        <v>94</v>
      </c>
      <c r="D406" s="44" t="s">
        <v>8</v>
      </c>
      <c r="E406" s="49">
        <v>300</v>
      </c>
      <c r="F406" s="51">
        <f t="shared" si="20"/>
        <v>0.45734705171223117</v>
      </c>
      <c r="G406" s="50">
        <f t="shared" si="21"/>
        <v>0.52091147005384142</v>
      </c>
      <c r="H406" s="52">
        <v>575.91359999999997</v>
      </c>
      <c r="I406" s="53" t="s">
        <v>12</v>
      </c>
      <c r="J406" s="55" t="s">
        <v>472</v>
      </c>
      <c r="K406" s="54" t="s">
        <v>80</v>
      </c>
      <c r="L406" s="45" t="s">
        <v>13</v>
      </c>
      <c r="M406" s="45" t="s">
        <v>473</v>
      </c>
    </row>
    <row r="407" spans="1:13" x14ac:dyDescent="0.2">
      <c r="A407" s="41">
        <v>42059</v>
      </c>
      <c r="B407" s="42" t="s">
        <v>271</v>
      </c>
      <c r="C407" s="43" t="s">
        <v>94</v>
      </c>
      <c r="D407" s="44" t="s">
        <v>8</v>
      </c>
      <c r="E407" s="49">
        <v>1700</v>
      </c>
      <c r="F407" s="51">
        <f t="shared" si="20"/>
        <v>2.5916332930359767</v>
      </c>
      <c r="G407" s="50">
        <f t="shared" si="21"/>
        <v>2.9518316636384347</v>
      </c>
      <c r="H407" s="52">
        <v>575.91359999999997</v>
      </c>
      <c r="I407" s="53" t="s">
        <v>12</v>
      </c>
      <c r="J407" s="55" t="s">
        <v>472</v>
      </c>
      <c r="K407" s="54" t="s">
        <v>80</v>
      </c>
      <c r="L407" s="45" t="s">
        <v>13</v>
      </c>
      <c r="M407" s="45" t="s">
        <v>473</v>
      </c>
    </row>
    <row r="408" spans="1:13" x14ac:dyDescent="0.2">
      <c r="A408" s="41">
        <v>42060</v>
      </c>
      <c r="B408" s="42" t="s">
        <v>153</v>
      </c>
      <c r="C408" s="43" t="s">
        <v>94</v>
      </c>
      <c r="D408" s="44" t="s">
        <v>8</v>
      </c>
      <c r="E408" s="49">
        <v>600</v>
      </c>
      <c r="F408" s="51">
        <f t="shared" si="20"/>
        <v>0.91469410342446233</v>
      </c>
      <c r="G408" s="50">
        <f t="shared" si="21"/>
        <v>1.0418229401076828</v>
      </c>
      <c r="H408" s="52">
        <v>575.91359999999997</v>
      </c>
      <c r="I408" s="53" t="s">
        <v>39</v>
      </c>
      <c r="J408" s="55" t="s">
        <v>472</v>
      </c>
      <c r="K408" s="54" t="s">
        <v>83</v>
      </c>
      <c r="L408" s="45" t="s">
        <v>13</v>
      </c>
      <c r="M408" s="45" t="s">
        <v>473</v>
      </c>
    </row>
    <row r="409" spans="1:13" x14ac:dyDescent="0.2">
      <c r="A409" s="41">
        <v>42060</v>
      </c>
      <c r="B409" s="42" t="s">
        <v>229</v>
      </c>
      <c r="C409" s="43" t="s">
        <v>94</v>
      </c>
      <c r="D409" s="44" t="s">
        <v>8</v>
      </c>
      <c r="E409" s="49">
        <v>1000</v>
      </c>
      <c r="F409" s="51">
        <f t="shared" si="20"/>
        <v>1.5244901723741038</v>
      </c>
      <c r="G409" s="50">
        <f t="shared" si="21"/>
        <v>1.7363715668461381</v>
      </c>
      <c r="H409" s="52">
        <v>575.91359999999997</v>
      </c>
      <c r="I409" s="53" t="s">
        <v>39</v>
      </c>
      <c r="J409" s="55" t="s">
        <v>472</v>
      </c>
      <c r="K409" s="54" t="s">
        <v>83</v>
      </c>
      <c r="L409" s="45" t="s">
        <v>13</v>
      </c>
      <c r="M409" s="45" t="s">
        <v>473</v>
      </c>
    </row>
    <row r="410" spans="1:13" x14ac:dyDescent="0.2">
      <c r="A410" s="41">
        <v>42060</v>
      </c>
      <c r="B410" s="42" t="s">
        <v>230</v>
      </c>
      <c r="C410" s="43" t="s">
        <v>94</v>
      </c>
      <c r="D410" s="44" t="s">
        <v>8</v>
      </c>
      <c r="E410" s="49">
        <v>800</v>
      </c>
      <c r="F410" s="51">
        <f t="shared" si="20"/>
        <v>1.2195921378992831</v>
      </c>
      <c r="G410" s="50">
        <f t="shared" si="21"/>
        <v>1.3890972534769106</v>
      </c>
      <c r="H410" s="52">
        <v>575.91359999999997</v>
      </c>
      <c r="I410" s="53" t="s">
        <v>39</v>
      </c>
      <c r="J410" s="55" t="s">
        <v>472</v>
      </c>
      <c r="K410" s="54" t="s">
        <v>83</v>
      </c>
      <c r="L410" s="45" t="s">
        <v>13</v>
      </c>
      <c r="M410" s="45" t="s">
        <v>473</v>
      </c>
    </row>
    <row r="411" spans="1:13" x14ac:dyDescent="0.2">
      <c r="A411" s="41">
        <v>42060</v>
      </c>
      <c r="B411" s="42" t="s">
        <v>231</v>
      </c>
      <c r="C411" s="43" t="s">
        <v>94</v>
      </c>
      <c r="D411" s="44" t="s">
        <v>8</v>
      </c>
      <c r="E411" s="49">
        <v>800</v>
      </c>
      <c r="F411" s="51">
        <f t="shared" si="20"/>
        <v>1.2195921378992831</v>
      </c>
      <c r="G411" s="50">
        <f t="shared" si="21"/>
        <v>1.3890972534769106</v>
      </c>
      <c r="H411" s="52">
        <v>575.91359999999997</v>
      </c>
      <c r="I411" s="53" t="s">
        <v>39</v>
      </c>
      <c r="J411" s="55" t="s">
        <v>472</v>
      </c>
      <c r="K411" s="54" t="s">
        <v>83</v>
      </c>
      <c r="L411" s="45" t="s">
        <v>13</v>
      </c>
      <c r="M411" s="45" t="s">
        <v>473</v>
      </c>
    </row>
    <row r="412" spans="1:13" x14ac:dyDescent="0.2">
      <c r="A412" s="41">
        <v>42060</v>
      </c>
      <c r="B412" s="42" t="s">
        <v>232</v>
      </c>
      <c r="C412" s="43" t="s">
        <v>94</v>
      </c>
      <c r="D412" s="44" t="s">
        <v>8</v>
      </c>
      <c r="E412" s="49">
        <v>1000</v>
      </c>
      <c r="F412" s="51">
        <f t="shared" si="20"/>
        <v>1.5244901723741038</v>
      </c>
      <c r="G412" s="50">
        <f t="shared" si="21"/>
        <v>1.7363715668461381</v>
      </c>
      <c r="H412" s="52">
        <v>575.91359999999997</v>
      </c>
      <c r="I412" s="53" t="s">
        <v>39</v>
      </c>
      <c r="J412" s="55" t="s">
        <v>472</v>
      </c>
      <c r="K412" s="54" t="s">
        <v>83</v>
      </c>
      <c r="L412" s="45" t="s">
        <v>13</v>
      </c>
      <c r="M412" s="45" t="s">
        <v>473</v>
      </c>
    </row>
    <row r="413" spans="1:13" x14ac:dyDescent="0.2">
      <c r="A413" s="41">
        <v>42060</v>
      </c>
      <c r="B413" s="42" t="s">
        <v>233</v>
      </c>
      <c r="C413" s="43" t="s">
        <v>94</v>
      </c>
      <c r="D413" s="44" t="s">
        <v>8</v>
      </c>
      <c r="E413" s="49">
        <v>600</v>
      </c>
      <c r="F413" s="51">
        <f t="shared" si="20"/>
        <v>0.91469410342446233</v>
      </c>
      <c r="G413" s="50">
        <f t="shared" si="21"/>
        <v>1.0418229401076828</v>
      </c>
      <c r="H413" s="52">
        <v>575.91359999999997</v>
      </c>
      <c r="I413" s="53" t="s">
        <v>39</v>
      </c>
      <c r="J413" s="55" t="s">
        <v>472</v>
      </c>
      <c r="K413" s="54" t="s">
        <v>83</v>
      </c>
      <c r="L413" s="45" t="s">
        <v>13</v>
      </c>
      <c r="M413" s="45" t="s">
        <v>473</v>
      </c>
    </row>
    <row r="414" spans="1:13" x14ac:dyDescent="0.2">
      <c r="A414" s="41">
        <v>42060</v>
      </c>
      <c r="B414" s="42" t="s">
        <v>155</v>
      </c>
      <c r="C414" s="43" t="s">
        <v>215</v>
      </c>
      <c r="D414" s="44" t="s">
        <v>8</v>
      </c>
      <c r="E414" s="49">
        <v>1500</v>
      </c>
      <c r="F414" s="51">
        <f t="shared" si="20"/>
        <v>2.2867352585611558</v>
      </c>
      <c r="G414" s="50">
        <f t="shared" si="21"/>
        <v>2.6045573502692072</v>
      </c>
      <c r="H414" s="52">
        <v>575.91359999999997</v>
      </c>
      <c r="I414" s="53" t="s">
        <v>39</v>
      </c>
      <c r="J414" s="55" t="s">
        <v>472</v>
      </c>
      <c r="K414" s="54" t="s">
        <v>83</v>
      </c>
      <c r="L414" s="45" t="s">
        <v>13</v>
      </c>
      <c r="M414" s="45" t="s">
        <v>473</v>
      </c>
    </row>
    <row r="415" spans="1:13" x14ac:dyDescent="0.2">
      <c r="A415" s="41">
        <v>42060</v>
      </c>
      <c r="B415" s="42" t="s">
        <v>142</v>
      </c>
      <c r="C415" s="43" t="s">
        <v>94</v>
      </c>
      <c r="D415" s="44" t="s">
        <v>8</v>
      </c>
      <c r="E415" s="49">
        <v>600</v>
      </c>
      <c r="F415" s="51">
        <f t="shared" si="20"/>
        <v>0.91469410342446233</v>
      </c>
      <c r="G415" s="50">
        <f t="shared" si="21"/>
        <v>1.0418229401076828</v>
      </c>
      <c r="H415" s="52">
        <v>575.91359999999997</v>
      </c>
      <c r="I415" s="53" t="s">
        <v>39</v>
      </c>
      <c r="J415" s="55" t="s">
        <v>472</v>
      </c>
      <c r="K415" s="54" t="s">
        <v>82</v>
      </c>
      <c r="L415" s="45" t="s">
        <v>13</v>
      </c>
      <c r="M415" s="45" t="s">
        <v>473</v>
      </c>
    </row>
    <row r="416" spans="1:13" x14ac:dyDescent="0.2">
      <c r="A416" s="41">
        <v>42060</v>
      </c>
      <c r="B416" s="42" t="s">
        <v>143</v>
      </c>
      <c r="C416" s="43" t="s">
        <v>94</v>
      </c>
      <c r="D416" s="44" t="s">
        <v>8</v>
      </c>
      <c r="E416" s="49">
        <v>600</v>
      </c>
      <c r="F416" s="51">
        <f t="shared" si="20"/>
        <v>0.91469410342446233</v>
      </c>
      <c r="G416" s="50">
        <f t="shared" si="21"/>
        <v>1.0418229401076828</v>
      </c>
      <c r="H416" s="52">
        <v>575.91359999999997</v>
      </c>
      <c r="I416" s="53" t="s">
        <v>39</v>
      </c>
      <c r="J416" s="55" t="s">
        <v>472</v>
      </c>
      <c r="K416" s="54" t="s">
        <v>82</v>
      </c>
      <c r="L416" s="45" t="s">
        <v>13</v>
      </c>
      <c r="M416" s="45" t="s">
        <v>473</v>
      </c>
    </row>
    <row r="417" spans="1:13" x14ac:dyDescent="0.2">
      <c r="A417" s="41">
        <v>42061</v>
      </c>
      <c r="B417" s="42" t="s">
        <v>126</v>
      </c>
      <c r="C417" s="43" t="s">
        <v>94</v>
      </c>
      <c r="D417" s="44" t="s">
        <v>11</v>
      </c>
      <c r="E417" s="49">
        <v>500</v>
      </c>
      <c r="F417" s="51">
        <f t="shared" si="20"/>
        <v>0.76224508618705189</v>
      </c>
      <c r="G417" s="50">
        <f t="shared" si="21"/>
        <v>0.86818578342306907</v>
      </c>
      <c r="H417" s="52">
        <v>575.91359999999997</v>
      </c>
      <c r="I417" s="53" t="s">
        <v>38</v>
      </c>
      <c r="J417" s="55" t="s">
        <v>472</v>
      </c>
      <c r="K417" s="54" t="s">
        <v>84</v>
      </c>
      <c r="L417" s="45" t="s">
        <v>13</v>
      </c>
      <c r="M417" s="45" t="s">
        <v>473</v>
      </c>
    </row>
    <row r="418" spans="1:13" x14ac:dyDescent="0.2">
      <c r="A418" s="41">
        <v>42061</v>
      </c>
      <c r="B418" s="42" t="s">
        <v>129</v>
      </c>
      <c r="C418" s="43" t="s">
        <v>122</v>
      </c>
      <c r="D418" s="44" t="s">
        <v>11</v>
      </c>
      <c r="E418" s="49">
        <v>15000</v>
      </c>
      <c r="F418" s="51">
        <f t="shared" si="20"/>
        <v>22.867352585611556</v>
      </c>
      <c r="G418" s="50">
        <f t="shared" si="21"/>
        <v>26.045573502692072</v>
      </c>
      <c r="H418" s="52">
        <v>575.91359999999997</v>
      </c>
      <c r="I418" s="53" t="s">
        <v>38</v>
      </c>
      <c r="J418" s="55" t="s">
        <v>472</v>
      </c>
      <c r="K418" s="54" t="s">
        <v>84</v>
      </c>
      <c r="L418" s="45" t="s">
        <v>13</v>
      </c>
      <c r="M418" s="45" t="s">
        <v>473</v>
      </c>
    </row>
    <row r="419" spans="1:13" x14ac:dyDescent="0.2">
      <c r="A419" s="41">
        <v>42061</v>
      </c>
      <c r="B419" s="42" t="s">
        <v>132</v>
      </c>
      <c r="C419" s="43" t="s">
        <v>94</v>
      </c>
      <c r="D419" s="44" t="s">
        <v>11</v>
      </c>
      <c r="E419" s="49">
        <v>500</v>
      </c>
      <c r="F419" s="51">
        <f t="shared" si="20"/>
        <v>0.76224508618705189</v>
      </c>
      <c r="G419" s="50">
        <f t="shared" si="21"/>
        <v>0.86818578342306907</v>
      </c>
      <c r="H419" s="52">
        <v>575.91359999999997</v>
      </c>
      <c r="I419" s="53" t="s">
        <v>38</v>
      </c>
      <c r="J419" s="55" t="s">
        <v>472</v>
      </c>
      <c r="K419" s="54" t="s">
        <v>84</v>
      </c>
      <c r="L419" s="45" t="s">
        <v>13</v>
      </c>
      <c r="M419" s="45" t="s">
        <v>473</v>
      </c>
    </row>
    <row r="420" spans="1:13" x14ac:dyDescent="0.2">
      <c r="A420" s="41">
        <v>42061</v>
      </c>
      <c r="B420" s="42" t="s">
        <v>127</v>
      </c>
      <c r="C420" s="43" t="s">
        <v>94</v>
      </c>
      <c r="D420" s="44" t="s">
        <v>11</v>
      </c>
      <c r="E420" s="49">
        <v>300</v>
      </c>
      <c r="F420" s="51">
        <f t="shared" si="20"/>
        <v>0.45734705171223117</v>
      </c>
      <c r="G420" s="50">
        <f t="shared" si="21"/>
        <v>0.52091147005384142</v>
      </c>
      <c r="H420" s="52">
        <v>575.91359999999997</v>
      </c>
      <c r="I420" s="53" t="s">
        <v>38</v>
      </c>
      <c r="J420" s="55" t="s">
        <v>472</v>
      </c>
      <c r="K420" s="54" t="s">
        <v>86</v>
      </c>
      <c r="L420" s="45" t="s">
        <v>13</v>
      </c>
      <c r="M420" s="45" t="s">
        <v>473</v>
      </c>
    </row>
    <row r="421" spans="1:13" x14ac:dyDescent="0.2">
      <c r="A421" s="41">
        <v>42061</v>
      </c>
      <c r="B421" s="42" t="s">
        <v>130</v>
      </c>
      <c r="C421" s="43" t="s">
        <v>94</v>
      </c>
      <c r="D421" s="44" t="s">
        <v>11</v>
      </c>
      <c r="E421" s="49">
        <v>300</v>
      </c>
      <c r="F421" s="51">
        <f t="shared" si="20"/>
        <v>0.45734705171223117</v>
      </c>
      <c r="G421" s="50">
        <f t="shared" si="21"/>
        <v>0.52091147005384142</v>
      </c>
      <c r="H421" s="52">
        <v>575.91359999999997</v>
      </c>
      <c r="I421" s="53" t="s">
        <v>38</v>
      </c>
      <c r="J421" s="55" t="s">
        <v>472</v>
      </c>
      <c r="K421" s="54" t="s">
        <v>86</v>
      </c>
      <c r="L421" s="45" t="s">
        <v>13</v>
      </c>
      <c r="M421" s="45" t="s">
        <v>473</v>
      </c>
    </row>
    <row r="422" spans="1:13" x14ac:dyDescent="0.2">
      <c r="A422" s="41">
        <v>42061</v>
      </c>
      <c r="B422" s="42" t="s">
        <v>128</v>
      </c>
      <c r="C422" s="43" t="s">
        <v>94</v>
      </c>
      <c r="D422" s="44" t="s">
        <v>11</v>
      </c>
      <c r="E422" s="49">
        <v>400</v>
      </c>
      <c r="F422" s="51">
        <f t="shared" si="20"/>
        <v>0.60979606894964156</v>
      </c>
      <c r="G422" s="50">
        <f t="shared" si="21"/>
        <v>0.6945486267384553</v>
      </c>
      <c r="H422" s="52">
        <v>575.91359999999997</v>
      </c>
      <c r="I422" s="53" t="s">
        <v>38</v>
      </c>
      <c r="J422" s="55" t="s">
        <v>472</v>
      </c>
      <c r="K422" s="54" t="s">
        <v>88</v>
      </c>
      <c r="L422" s="45" t="s">
        <v>13</v>
      </c>
      <c r="M422" s="45" t="s">
        <v>473</v>
      </c>
    </row>
    <row r="423" spans="1:13" x14ac:dyDescent="0.2">
      <c r="A423" s="41">
        <v>42061</v>
      </c>
      <c r="B423" s="42" t="s">
        <v>131</v>
      </c>
      <c r="C423" s="43" t="s">
        <v>94</v>
      </c>
      <c r="D423" s="44" t="s">
        <v>11</v>
      </c>
      <c r="E423" s="49">
        <v>400</v>
      </c>
      <c r="F423" s="51">
        <f t="shared" si="20"/>
        <v>0.60979606894964156</v>
      </c>
      <c r="G423" s="50">
        <f t="shared" si="21"/>
        <v>0.6945486267384553</v>
      </c>
      <c r="H423" s="52">
        <v>575.91359999999997</v>
      </c>
      <c r="I423" s="53" t="s">
        <v>38</v>
      </c>
      <c r="J423" s="55" t="s">
        <v>472</v>
      </c>
      <c r="K423" s="54" t="s">
        <v>88</v>
      </c>
      <c r="L423" s="45" t="s">
        <v>13</v>
      </c>
      <c r="M423" s="45" t="s">
        <v>473</v>
      </c>
    </row>
    <row r="424" spans="1:13" x14ac:dyDescent="0.2">
      <c r="A424" s="41">
        <v>42061</v>
      </c>
      <c r="B424" s="42" t="s">
        <v>142</v>
      </c>
      <c r="C424" s="43" t="s">
        <v>94</v>
      </c>
      <c r="D424" s="44" t="s">
        <v>8</v>
      </c>
      <c r="E424" s="49">
        <v>600</v>
      </c>
      <c r="F424" s="51">
        <f t="shared" si="20"/>
        <v>0.91469410342446233</v>
      </c>
      <c r="G424" s="50">
        <f t="shared" si="21"/>
        <v>1.0418229401076828</v>
      </c>
      <c r="H424" s="52">
        <v>575.91359999999997</v>
      </c>
      <c r="I424" s="53" t="s">
        <v>39</v>
      </c>
      <c r="J424" s="55" t="s">
        <v>472</v>
      </c>
      <c r="K424" s="54" t="s">
        <v>82</v>
      </c>
      <c r="L424" s="45" t="s">
        <v>13</v>
      </c>
      <c r="M424" s="45" t="s">
        <v>473</v>
      </c>
    </row>
    <row r="425" spans="1:13" x14ac:dyDescent="0.2">
      <c r="A425" s="41">
        <v>42061</v>
      </c>
      <c r="B425" s="42" t="s">
        <v>143</v>
      </c>
      <c r="C425" s="43" t="s">
        <v>94</v>
      </c>
      <c r="D425" s="44" t="s">
        <v>8</v>
      </c>
      <c r="E425" s="49">
        <v>600</v>
      </c>
      <c r="F425" s="51">
        <f t="shared" si="20"/>
        <v>0.91469410342446233</v>
      </c>
      <c r="G425" s="50">
        <f t="shared" si="21"/>
        <v>1.0418229401076828</v>
      </c>
      <c r="H425" s="52">
        <v>575.91359999999997</v>
      </c>
      <c r="I425" s="53" t="s">
        <v>39</v>
      </c>
      <c r="J425" s="55" t="s">
        <v>472</v>
      </c>
      <c r="K425" s="54" t="s">
        <v>82</v>
      </c>
      <c r="L425" s="45" t="s">
        <v>13</v>
      </c>
      <c r="M425" s="45" t="s">
        <v>473</v>
      </c>
    </row>
    <row r="426" spans="1:13" x14ac:dyDescent="0.2">
      <c r="A426" s="41">
        <v>42062</v>
      </c>
      <c r="B426" s="42" t="s">
        <v>115</v>
      </c>
      <c r="C426" s="43" t="s">
        <v>94</v>
      </c>
      <c r="D426" s="44" t="s">
        <v>9</v>
      </c>
      <c r="E426" s="49">
        <v>150</v>
      </c>
      <c r="F426" s="51">
        <f t="shared" si="20"/>
        <v>0.22867352585611558</v>
      </c>
      <c r="G426" s="50">
        <f t="shared" si="21"/>
        <v>0.26045573502692071</v>
      </c>
      <c r="H426" s="52">
        <v>575.91359999999997</v>
      </c>
      <c r="I426" s="53" t="s">
        <v>35</v>
      </c>
      <c r="J426" s="55" t="s">
        <v>472</v>
      </c>
      <c r="K426" s="54" t="s">
        <v>90</v>
      </c>
      <c r="L426" s="45" t="s">
        <v>13</v>
      </c>
      <c r="M426" s="45" t="s">
        <v>473</v>
      </c>
    </row>
    <row r="427" spans="1:13" x14ac:dyDescent="0.2">
      <c r="A427" s="41">
        <v>42062</v>
      </c>
      <c r="B427" s="42" t="s">
        <v>114</v>
      </c>
      <c r="C427" s="43" t="s">
        <v>94</v>
      </c>
      <c r="D427" s="44" t="s">
        <v>9</v>
      </c>
      <c r="E427" s="49">
        <v>150</v>
      </c>
      <c r="F427" s="51">
        <f t="shared" si="20"/>
        <v>0.22867352585611558</v>
      </c>
      <c r="G427" s="50">
        <f t="shared" si="21"/>
        <v>0.26045573502692071</v>
      </c>
      <c r="H427" s="52">
        <v>575.91359999999997</v>
      </c>
      <c r="I427" s="53" t="s">
        <v>35</v>
      </c>
      <c r="J427" s="55" t="s">
        <v>472</v>
      </c>
      <c r="K427" s="54" t="s">
        <v>90</v>
      </c>
      <c r="L427" s="45" t="s">
        <v>13</v>
      </c>
      <c r="M427" s="45" t="s">
        <v>473</v>
      </c>
    </row>
    <row r="428" spans="1:13" x14ac:dyDescent="0.2">
      <c r="A428" s="41">
        <v>42062</v>
      </c>
      <c r="B428" s="42" t="s">
        <v>92</v>
      </c>
      <c r="C428" s="43" t="s">
        <v>113</v>
      </c>
      <c r="D428" s="44" t="s">
        <v>9</v>
      </c>
      <c r="E428" s="49">
        <v>2750</v>
      </c>
      <c r="F428" s="51">
        <f t="shared" si="20"/>
        <v>4.1923479740287855</v>
      </c>
      <c r="G428" s="50">
        <f t="shared" si="21"/>
        <v>4.7750218088268799</v>
      </c>
      <c r="H428" s="52">
        <v>575.91359999999997</v>
      </c>
      <c r="I428" s="53" t="s">
        <v>35</v>
      </c>
      <c r="J428" s="55" t="s">
        <v>472</v>
      </c>
      <c r="K428" s="54" t="s">
        <v>90</v>
      </c>
      <c r="L428" s="45" t="s">
        <v>13</v>
      </c>
      <c r="M428" s="45" t="s">
        <v>473</v>
      </c>
    </row>
    <row r="429" spans="1:13" x14ac:dyDescent="0.2">
      <c r="A429" s="41">
        <v>42062</v>
      </c>
      <c r="B429" s="42" t="s">
        <v>121</v>
      </c>
      <c r="C429" s="43" t="s">
        <v>122</v>
      </c>
      <c r="D429" s="44" t="s">
        <v>9</v>
      </c>
      <c r="E429" s="49">
        <v>500</v>
      </c>
      <c r="F429" s="51">
        <f t="shared" si="20"/>
        <v>0.76224508618705189</v>
      </c>
      <c r="G429" s="50">
        <f t="shared" si="21"/>
        <v>0.86818578342306907</v>
      </c>
      <c r="H429" s="52">
        <v>575.91359999999997</v>
      </c>
      <c r="I429" s="53" t="s">
        <v>35</v>
      </c>
      <c r="J429" s="55" t="s">
        <v>472</v>
      </c>
      <c r="K429" s="54" t="s">
        <v>91</v>
      </c>
      <c r="L429" s="45" t="s">
        <v>13</v>
      </c>
      <c r="M429" s="45" t="s">
        <v>473</v>
      </c>
    </row>
    <row r="430" spans="1:13" x14ac:dyDescent="0.2">
      <c r="A430" s="41">
        <v>42062</v>
      </c>
      <c r="B430" s="42" t="s">
        <v>142</v>
      </c>
      <c r="C430" s="43" t="s">
        <v>94</v>
      </c>
      <c r="D430" s="44" t="s">
        <v>8</v>
      </c>
      <c r="E430" s="49">
        <v>600</v>
      </c>
      <c r="F430" s="51">
        <f t="shared" si="20"/>
        <v>0.91469410342446233</v>
      </c>
      <c r="G430" s="50">
        <f t="shared" si="21"/>
        <v>1.0418229401076828</v>
      </c>
      <c r="H430" s="52">
        <v>575.91359999999997</v>
      </c>
      <c r="I430" s="53" t="s">
        <v>39</v>
      </c>
      <c r="J430" s="55" t="s">
        <v>472</v>
      </c>
      <c r="K430" s="54" t="s">
        <v>82</v>
      </c>
      <c r="L430" s="45" t="s">
        <v>13</v>
      </c>
      <c r="M430" s="45" t="s">
        <v>473</v>
      </c>
    </row>
    <row r="431" spans="1:13" x14ac:dyDescent="0.2">
      <c r="A431" s="41">
        <v>42062</v>
      </c>
      <c r="B431" s="42" t="s">
        <v>143</v>
      </c>
      <c r="C431" s="43" t="s">
        <v>94</v>
      </c>
      <c r="D431" s="44" t="s">
        <v>8</v>
      </c>
      <c r="E431" s="49">
        <v>600</v>
      </c>
      <c r="F431" s="51">
        <f t="shared" si="20"/>
        <v>0.91469410342446233</v>
      </c>
      <c r="G431" s="50">
        <f t="shared" si="21"/>
        <v>1.0418229401076828</v>
      </c>
      <c r="H431" s="52">
        <v>575.91359999999997</v>
      </c>
      <c r="I431" s="53" t="s">
        <v>39</v>
      </c>
      <c r="J431" s="55" t="s">
        <v>472</v>
      </c>
      <c r="K431" s="54" t="s">
        <v>82</v>
      </c>
      <c r="L431" s="45" t="s">
        <v>13</v>
      </c>
      <c r="M431" s="45" t="s">
        <v>473</v>
      </c>
    </row>
    <row r="432" spans="1:13" x14ac:dyDescent="0.2">
      <c r="A432" s="41">
        <v>42062</v>
      </c>
      <c r="B432" s="42" t="s">
        <v>154</v>
      </c>
      <c r="C432" s="43" t="s">
        <v>94</v>
      </c>
      <c r="D432" s="44" t="s">
        <v>8</v>
      </c>
      <c r="E432" s="49">
        <v>800</v>
      </c>
      <c r="F432" s="51">
        <f t="shared" si="20"/>
        <v>1.2195921378992831</v>
      </c>
      <c r="G432" s="50">
        <f t="shared" si="21"/>
        <v>1.3890972534769106</v>
      </c>
      <c r="H432" s="52">
        <v>575.91359999999997</v>
      </c>
      <c r="I432" s="53" t="s">
        <v>39</v>
      </c>
      <c r="J432" s="55" t="s">
        <v>472</v>
      </c>
      <c r="K432" s="54" t="s">
        <v>85</v>
      </c>
      <c r="L432" s="45" t="s">
        <v>13</v>
      </c>
      <c r="M432" s="45" t="s">
        <v>473</v>
      </c>
    </row>
    <row r="433" spans="1:13" x14ac:dyDescent="0.2">
      <c r="A433" s="41">
        <v>42062</v>
      </c>
      <c r="B433" s="42" t="s">
        <v>162</v>
      </c>
      <c r="C433" s="43" t="s">
        <v>94</v>
      </c>
      <c r="D433" s="44" t="s">
        <v>8</v>
      </c>
      <c r="E433" s="49">
        <v>700</v>
      </c>
      <c r="F433" s="51">
        <f t="shared" si="20"/>
        <v>1.0671431206618727</v>
      </c>
      <c r="G433" s="50">
        <f t="shared" si="21"/>
        <v>1.2154600967922966</v>
      </c>
      <c r="H433" s="52">
        <v>575.91359999999997</v>
      </c>
      <c r="I433" s="53" t="s">
        <v>39</v>
      </c>
      <c r="J433" s="55" t="s">
        <v>472</v>
      </c>
      <c r="K433" s="54" t="s">
        <v>85</v>
      </c>
      <c r="L433" s="45" t="s">
        <v>13</v>
      </c>
      <c r="M433" s="45" t="s">
        <v>473</v>
      </c>
    </row>
    <row r="434" spans="1:13" x14ac:dyDescent="0.2">
      <c r="A434" s="41">
        <v>42062</v>
      </c>
      <c r="B434" s="42" t="s">
        <v>163</v>
      </c>
      <c r="C434" s="43" t="s">
        <v>94</v>
      </c>
      <c r="D434" s="44" t="s">
        <v>8</v>
      </c>
      <c r="E434" s="49">
        <v>700</v>
      </c>
      <c r="F434" s="51">
        <f t="shared" si="20"/>
        <v>1.0671431206618727</v>
      </c>
      <c r="G434" s="50">
        <f t="shared" si="21"/>
        <v>1.2154600967922966</v>
      </c>
      <c r="H434" s="52">
        <v>575.91359999999997</v>
      </c>
      <c r="I434" s="53" t="s">
        <v>39</v>
      </c>
      <c r="J434" s="55" t="s">
        <v>472</v>
      </c>
      <c r="K434" s="54" t="s">
        <v>85</v>
      </c>
      <c r="L434" s="45" t="s">
        <v>13</v>
      </c>
      <c r="M434" s="45" t="s">
        <v>473</v>
      </c>
    </row>
    <row r="435" spans="1:13" x14ac:dyDescent="0.2">
      <c r="A435" s="41">
        <v>42062</v>
      </c>
      <c r="B435" s="42" t="s">
        <v>164</v>
      </c>
      <c r="C435" s="43" t="s">
        <v>94</v>
      </c>
      <c r="D435" s="44" t="s">
        <v>8</v>
      </c>
      <c r="E435" s="49">
        <v>200</v>
      </c>
      <c r="F435" s="51">
        <f t="shared" si="20"/>
        <v>0.30489803447482078</v>
      </c>
      <c r="G435" s="50">
        <f t="shared" si="21"/>
        <v>0.34727431336922765</v>
      </c>
      <c r="H435" s="52">
        <v>575.91359999999997</v>
      </c>
      <c r="I435" s="53" t="s">
        <v>39</v>
      </c>
      <c r="J435" s="55" t="s">
        <v>472</v>
      </c>
      <c r="K435" s="54" t="s">
        <v>85</v>
      </c>
      <c r="L435" s="45" t="s">
        <v>13</v>
      </c>
      <c r="M435" s="45" t="s">
        <v>473</v>
      </c>
    </row>
    <row r="436" spans="1:13" x14ac:dyDescent="0.2">
      <c r="A436" s="41">
        <v>42062</v>
      </c>
      <c r="B436" s="42" t="s">
        <v>165</v>
      </c>
      <c r="C436" s="43" t="s">
        <v>215</v>
      </c>
      <c r="D436" s="44" t="s">
        <v>8</v>
      </c>
      <c r="E436" s="49">
        <v>1500</v>
      </c>
      <c r="F436" s="51">
        <f t="shared" si="20"/>
        <v>2.2867352585611558</v>
      </c>
      <c r="G436" s="50">
        <f t="shared" si="21"/>
        <v>2.6045573502692072</v>
      </c>
      <c r="H436" s="52">
        <v>575.91359999999997</v>
      </c>
      <c r="I436" s="53" t="s">
        <v>39</v>
      </c>
      <c r="J436" s="55" t="s">
        <v>472</v>
      </c>
      <c r="K436" s="54" t="s">
        <v>85</v>
      </c>
      <c r="L436" s="45" t="s">
        <v>13</v>
      </c>
      <c r="M436" s="45" t="s">
        <v>473</v>
      </c>
    </row>
    <row r="437" spans="1:13" x14ac:dyDescent="0.2">
      <c r="A437" s="41">
        <v>42062</v>
      </c>
      <c r="B437" s="42" t="s">
        <v>221</v>
      </c>
      <c r="C437" s="43" t="s">
        <v>135</v>
      </c>
      <c r="D437" s="44" t="s">
        <v>10</v>
      </c>
      <c r="E437" s="49">
        <v>201300</v>
      </c>
      <c r="F437" s="51">
        <f t="shared" si="20"/>
        <v>306.8798716989071</v>
      </c>
      <c r="G437" s="50">
        <f t="shared" si="21"/>
        <v>349.53159640612762</v>
      </c>
      <c r="H437" s="52">
        <v>575.91359999999997</v>
      </c>
      <c r="I437" s="53" t="s">
        <v>217</v>
      </c>
      <c r="J437" s="55" t="s">
        <v>472</v>
      </c>
      <c r="K437" s="54" t="s">
        <v>218</v>
      </c>
      <c r="L437" s="45" t="s">
        <v>13</v>
      </c>
      <c r="M437" s="45" t="s">
        <v>473</v>
      </c>
    </row>
    <row r="438" spans="1:13" x14ac:dyDescent="0.2">
      <c r="A438" s="41">
        <v>42062</v>
      </c>
      <c r="B438" s="42" t="s">
        <v>222</v>
      </c>
      <c r="C438" s="43" t="s">
        <v>135</v>
      </c>
      <c r="D438" s="44" t="s">
        <v>10</v>
      </c>
      <c r="E438" s="49">
        <v>195170</v>
      </c>
      <c r="F438" s="51">
        <f t="shared" si="20"/>
        <v>297.53474694225383</v>
      </c>
      <c r="G438" s="50">
        <f t="shared" si="21"/>
        <v>338.8876387013608</v>
      </c>
      <c r="H438" s="52">
        <v>575.91359999999997</v>
      </c>
      <c r="I438" s="53" t="s">
        <v>217</v>
      </c>
      <c r="J438" s="55" t="s">
        <v>472</v>
      </c>
      <c r="K438" s="54" t="s">
        <v>218</v>
      </c>
      <c r="L438" s="45" t="s">
        <v>13</v>
      </c>
      <c r="M438" s="45" t="s">
        <v>473</v>
      </c>
    </row>
    <row r="439" spans="1:13" x14ac:dyDescent="0.2">
      <c r="A439" s="41">
        <v>42062</v>
      </c>
      <c r="B439" s="42" t="s">
        <v>223</v>
      </c>
      <c r="C439" s="43" t="s">
        <v>135</v>
      </c>
      <c r="D439" s="44" t="s">
        <v>14</v>
      </c>
      <c r="E439" s="49">
        <v>149830</v>
      </c>
      <c r="F439" s="51">
        <f t="shared" si="20"/>
        <v>228.41436252681197</v>
      </c>
      <c r="G439" s="50">
        <f t="shared" si="21"/>
        <v>260.16055186055689</v>
      </c>
      <c r="H439" s="52">
        <v>575.91359999999997</v>
      </c>
      <c r="I439" s="53" t="s">
        <v>217</v>
      </c>
      <c r="J439" s="55" t="s">
        <v>472</v>
      </c>
      <c r="K439" s="54" t="s">
        <v>218</v>
      </c>
      <c r="L439" s="45" t="s">
        <v>13</v>
      </c>
      <c r="M439" s="45" t="s">
        <v>473</v>
      </c>
    </row>
    <row r="440" spans="1:13" x14ac:dyDescent="0.2">
      <c r="A440" s="41">
        <v>42062</v>
      </c>
      <c r="B440" s="42" t="s">
        <v>224</v>
      </c>
      <c r="C440" s="43" t="s">
        <v>135</v>
      </c>
      <c r="D440" s="44" t="s">
        <v>11</v>
      </c>
      <c r="E440" s="49">
        <v>148430</v>
      </c>
      <c r="F440" s="51">
        <f t="shared" si="20"/>
        <v>226.28007628548824</v>
      </c>
      <c r="G440" s="50">
        <f t="shared" si="21"/>
        <v>257.7296316669723</v>
      </c>
      <c r="H440" s="52">
        <v>575.91359999999997</v>
      </c>
      <c r="I440" s="53" t="s">
        <v>217</v>
      </c>
      <c r="J440" s="55" t="s">
        <v>472</v>
      </c>
      <c r="K440" s="54" t="s">
        <v>218</v>
      </c>
      <c r="L440" s="45" t="s">
        <v>13</v>
      </c>
      <c r="M440" s="45" t="s">
        <v>473</v>
      </c>
    </row>
    <row r="441" spans="1:13" x14ac:dyDescent="0.2">
      <c r="A441" s="41">
        <v>42062</v>
      </c>
      <c r="B441" s="42" t="s">
        <v>225</v>
      </c>
      <c r="C441" s="43" t="s">
        <v>135</v>
      </c>
      <c r="D441" s="44" t="s">
        <v>9</v>
      </c>
      <c r="E441" s="49">
        <v>165590</v>
      </c>
      <c r="F441" s="51">
        <f t="shared" si="20"/>
        <v>252.44032764342785</v>
      </c>
      <c r="G441" s="50">
        <f t="shared" si="21"/>
        <v>287.52576775405203</v>
      </c>
      <c r="H441" s="52">
        <v>575.91359999999997</v>
      </c>
      <c r="I441" s="53" t="s">
        <v>217</v>
      </c>
      <c r="J441" s="55" t="s">
        <v>472</v>
      </c>
      <c r="K441" s="54" t="s">
        <v>218</v>
      </c>
      <c r="L441" s="45" t="s">
        <v>13</v>
      </c>
      <c r="M441" s="45" t="s">
        <v>473</v>
      </c>
    </row>
    <row r="442" spans="1:13" x14ac:dyDescent="0.2">
      <c r="A442" s="41">
        <v>42062</v>
      </c>
      <c r="B442" s="42" t="s">
        <v>226</v>
      </c>
      <c r="C442" s="43" t="s">
        <v>135</v>
      </c>
      <c r="D442" s="44" t="s">
        <v>11</v>
      </c>
      <c r="E442" s="49">
        <v>149130</v>
      </c>
      <c r="F442" s="51">
        <f t="shared" si="20"/>
        <v>227.34721940615009</v>
      </c>
      <c r="G442" s="50">
        <f t="shared" si="21"/>
        <v>258.94509176376459</v>
      </c>
      <c r="H442" s="52">
        <v>575.91359999999997</v>
      </c>
      <c r="I442" s="53" t="s">
        <v>217</v>
      </c>
      <c r="J442" s="55" t="s">
        <v>472</v>
      </c>
      <c r="K442" s="54" t="s">
        <v>218</v>
      </c>
      <c r="L442" s="45" t="s">
        <v>13</v>
      </c>
      <c r="M442" s="45" t="s">
        <v>473</v>
      </c>
    </row>
    <row r="443" spans="1:13" x14ac:dyDescent="0.2">
      <c r="A443" s="41">
        <v>42062</v>
      </c>
      <c r="B443" s="42" t="s">
        <v>227</v>
      </c>
      <c r="C443" s="43" t="s">
        <v>135</v>
      </c>
      <c r="D443" s="44" t="s">
        <v>8</v>
      </c>
      <c r="E443" s="49">
        <v>150530</v>
      </c>
      <c r="F443" s="51">
        <f t="shared" si="20"/>
        <v>229.48150564747385</v>
      </c>
      <c r="G443" s="50">
        <f t="shared" si="21"/>
        <v>261.37601195734919</v>
      </c>
      <c r="H443" s="52">
        <v>575.91359999999997</v>
      </c>
      <c r="I443" s="53" t="s">
        <v>217</v>
      </c>
      <c r="J443" s="55" t="s">
        <v>472</v>
      </c>
      <c r="K443" s="54" t="s">
        <v>218</v>
      </c>
      <c r="L443" s="45" t="s">
        <v>13</v>
      </c>
      <c r="M443" s="45" t="s">
        <v>473</v>
      </c>
    </row>
    <row r="444" spans="1:13" x14ac:dyDescent="0.2">
      <c r="A444" s="41">
        <v>42062</v>
      </c>
      <c r="B444" s="42" t="s">
        <v>228</v>
      </c>
      <c r="C444" s="43" t="s">
        <v>122</v>
      </c>
      <c r="D444" s="44" t="s">
        <v>9</v>
      </c>
      <c r="E444" s="49">
        <v>85000</v>
      </c>
      <c r="F444" s="51">
        <f t="shared" si="20"/>
        <v>129.58166465179883</v>
      </c>
      <c r="G444" s="50">
        <f t="shared" si="21"/>
        <v>147.59158318192175</v>
      </c>
      <c r="H444" s="52">
        <v>575.91359999999997</v>
      </c>
      <c r="I444" s="53" t="s">
        <v>217</v>
      </c>
      <c r="J444" s="55" t="s">
        <v>472</v>
      </c>
      <c r="K444" s="54" t="s">
        <v>218</v>
      </c>
      <c r="L444" s="45" t="s">
        <v>13</v>
      </c>
      <c r="M444" s="45" t="s">
        <v>473</v>
      </c>
    </row>
    <row r="445" spans="1:13" x14ac:dyDescent="0.2">
      <c r="A445" s="41">
        <v>42062</v>
      </c>
      <c r="B445" s="42" t="s">
        <v>237</v>
      </c>
      <c r="C445" s="43" t="s">
        <v>135</v>
      </c>
      <c r="D445" s="44" t="s">
        <v>9</v>
      </c>
      <c r="E445" s="49">
        <v>440000</v>
      </c>
      <c r="F445" s="51">
        <f t="shared" si="20"/>
        <v>670.77567584460564</v>
      </c>
      <c r="G445" s="50">
        <f t="shared" si="21"/>
        <v>764.00348941230072</v>
      </c>
      <c r="H445" s="52">
        <v>575.91359999999997</v>
      </c>
      <c r="I445" s="53" t="s">
        <v>217</v>
      </c>
      <c r="J445" s="55" t="s">
        <v>472</v>
      </c>
      <c r="K445" s="54" t="s">
        <v>218</v>
      </c>
      <c r="L445" s="45" t="s">
        <v>13</v>
      </c>
      <c r="M445" s="45" t="s">
        <v>473</v>
      </c>
    </row>
    <row r="446" spans="1:13" x14ac:dyDescent="0.2">
      <c r="A446" s="41">
        <v>42062</v>
      </c>
      <c r="B446" s="42" t="s">
        <v>235</v>
      </c>
      <c r="C446" s="43" t="s">
        <v>234</v>
      </c>
      <c r="D446" s="44" t="s">
        <v>9</v>
      </c>
      <c r="E446" s="49">
        <v>3300</v>
      </c>
      <c r="F446" s="51">
        <f t="shared" si="20"/>
        <v>5.0308175688345429</v>
      </c>
      <c r="G446" s="50">
        <f t="shared" si="21"/>
        <v>5.7300261705922555</v>
      </c>
      <c r="H446" s="52">
        <v>575.91359999999997</v>
      </c>
      <c r="I446" s="53" t="s">
        <v>217</v>
      </c>
      <c r="J446" s="55" t="s">
        <v>472</v>
      </c>
      <c r="K446" s="54" t="s">
        <v>236</v>
      </c>
      <c r="L446" s="45" t="s">
        <v>13</v>
      </c>
      <c r="M446" s="45" t="s">
        <v>473</v>
      </c>
    </row>
    <row r="447" spans="1:13" x14ac:dyDescent="0.2">
      <c r="A447" s="85">
        <v>42063</v>
      </c>
      <c r="B447" s="120" t="s">
        <v>771</v>
      </c>
      <c r="C447" s="43" t="s">
        <v>820</v>
      </c>
      <c r="D447" s="99" t="s">
        <v>9</v>
      </c>
      <c r="E447" s="87">
        <v>500</v>
      </c>
      <c r="F447" s="51">
        <f t="shared" si="20"/>
        <v>0.76224508618705189</v>
      </c>
      <c r="G447" s="50">
        <f t="shared" si="21"/>
        <v>0.86818578342306907</v>
      </c>
      <c r="H447" s="52">
        <v>575.91359999999997</v>
      </c>
      <c r="I447" s="88" t="s">
        <v>35</v>
      </c>
      <c r="J447" s="55" t="s">
        <v>472</v>
      </c>
      <c r="K447" s="90" t="s">
        <v>475</v>
      </c>
      <c r="L447" s="89" t="s">
        <v>13</v>
      </c>
      <c r="M447" s="45" t="s">
        <v>473</v>
      </c>
    </row>
    <row r="448" spans="1:13" x14ac:dyDescent="0.2">
      <c r="A448" s="85">
        <v>42066</v>
      </c>
      <c r="B448" s="86" t="s">
        <v>649</v>
      </c>
      <c r="C448" s="43" t="s">
        <v>94</v>
      </c>
      <c r="D448" s="43" t="s">
        <v>8</v>
      </c>
      <c r="E448" s="87">
        <v>300</v>
      </c>
      <c r="F448" s="51">
        <f t="shared" si="20"/>
        <v>0.45734705171223117</v>
      </c>
      <c r="G448" s="50">
        <f t="shared" si="21"/>
        <v>0.52091147005384142</v>
      </c>
      <c r="H448" s="52">
        <v>575.91359999999997</v>
      </c>
      <c r="I448" s="88" t="s">
        <v>36</v>
      </c>
      <c r="J448" s="55" t="s">
        <v>472</v>
      </c>
      <c r="K448" s="90" t="s">
        <v>483</v>
      </c>
      <c r="L448" s="89" t="s">
        <v>13</v>
      </c>
      <c r="M448" s="45" t="s">
        <v>473</v>
      </c>
    </row>
    <row r="449" spans="1:13" x14ac:dyDescent="0.2">
      <c r="A449" s="85">
        <v>42066</v>
      </c>
      <c r="B449" s="86" t="s">
        <v>650</v>
      </c>
      <c r="C449" s="43" t="s">
        <v>94</v>
      </c>
      <c r="D449" s="43" t="s">
        <v>8</v>
      </c>
      <c r="E449" s="87">
        <v>300</v>
      </c>
      <c r="F449" s="51">
        <f t="shared" ref="F449:F512" si="22">E449/655.957</f>
        <v>0.45734705171223117</v>
      </c>
      <c r="G449" s="50">
        <f t="shared" ref="G449:G512" si="23">E449/H449</f>
        <v>0.52091147005384142</v>
      </c>
      <c r="H449" s="52">
        <v>575.91359999999997</v>
      </c>
      <c r="I449" s="88" t="s">
        <v>36</v>
      </c>
      <c r="J449" s="55" t="s">
        <v>472</v>
      </c>
      <c r="K449" s="90" t="s">
        <v>483</v>
      </c>
      <c r="L449" s="89" t="s">
        <v>13</v>
      </c>
      <c r="M449" s="45" t="s">
        <v>473</v>
      </c>
    </row>
    <row r="450" spans="1:13" x14ac:dyDescent="0.2">
      <c r="A450" s="85">
        <v>42066</v>
      </c>
      <c r="B450" s="94" t="s">
        <v>651</v>
      </c>
      <c r="C450" s="43" t="s">
        <v>94</v>
      </c>
      <c r="D450" s="89" t="s">
        <v>8</v>
      </c>
      <c r="E450" s="87">
        <v>300</v>
      </c>
      <c r="F450" s="51">
        <f t="shared" si="22"/>
        <v>0.45734705171223117</v>
      </c>
      <c r="G450" s="50">
        <f t="shared" si="23"/>
        <v>0.52091147005384142</v>
      </c>
      <c r="H450" s="52">
        <v>575.91359999999997</v>
      </c>
      <c r="I450" s="88" t="s">
        <v>36</v>
      </c>
      <c r="J450" s="55" t="s">
        <v>472</v>
      </c>
      <c r="K450" s="90" t="s">
        <v>483</v>
      </c>
      <c r="L450" s="89" t="s">
        <v>13</v>
      </c>
      <c r="M450" s="45" t="s">
        <v>473</v>
      </c>
    </row>
    <row r="451" spans="1:13" x14ac:dyDescent="0.2">
      <c r="A451" s="85">
        <v>42066</v>
      </c>
      <c r="B451" s="94" t="s">
        <v>652</v>
      </c>
      <c r="C451" s="43" t="s">
        <v>94</v>
      </c>
      <c r="D451" s="89" t="s">
        <v>8</v>
      </c>
      <c r="E451" s="87">
        <v>300</v>
      </c>
      <c r="F451" s="51">
        <f t="shared" si="22"/>
        <v>0.45734705171223117</v>
      </c>
      <c r="G451" s="50">
        <f t="shared" si="23"/>
        <v>0.52091147005384142</v>
      </c>
      <c r="H451" s="52">
        <v>575.91359999999997</v>
      </c>
      <c r="I451" s="88" t="s">
        <v>36</v>
      </c>
      <c r="J451" s="55" t="s">
        <v>472</v>
      </c>
      <c r="K451" s="90" t="s">
        <v>483</v>
      </c>
      <c r="L451" s="89" t="s">
        <v>13</v>
      </c>
      <c r="M451" s="45" t="s">
        <v>473</v>
      </c>
    </row>
    <row r="452" spans="1:13" x14ac:dyDescent="0.2">
      <c r="A452" s="85">
        <v>42066</v>
      </c>
      <c r="B452" s="94" t="s">
        <v>653</v>
      </c>
      <c r="C452" s="43" t="s">
        <v>94</v>
      </c>
      <c r="D452" s="89" t="s">
        <v>8</v>
      </c>
      <c r="E452" s="87">
        <v>400</v>
      </c>
      <c r="F452" s="51">
        <f t="shared" si="22"/>
        <v>0.60979606894964156</v>
      </c>
      <c r="G452" s="50">
        <f t="shared" si="23"/>
        <v>0.6945486267384553</v>
      </c>
      <c r="H452" s="52">
        <v>575.91359999999997</v>
      </c>
      <c r="I452" s="88" t="s">
        <v>36</v>
      </c>
      <c r="J452" s="55" t="s">
        <v>472</v>
      </c>
      <c r="K452" s="90" t="s">
        <v>483</v>
      </c>
      <c r="L452" s="89" t="s">
        <v>13</v>
      </c>
      <c r="M452" s="45" t="s">
        <v>473</v>
      </c>
    </row>
    <row r="453" spans="1:13" x14ac:dyDescent="0.2">
      <c r="A453" s="85">
        <v>42066</v>
      </c>
      <c r="B453" s="94" t="s">
        <v>654</v>
      </c>
      <c r="C453" s="43" t="s">
        <v>94</v>
      </c>
      <c r="D453" s="89" t="s">
        <v>8</v>
      </c>
      <c r="E453" s="87">
        <v>300</v>
      </c>
      <c r="F453" s="51">
        <f t="shared" si="22"/>
        <v>0.45734705171223117</v>
      </c>
      <c r="G453" s="50">
        <f t="shared" si="23"/>
        <v>0.52091147005384142</v>
      </c>
      <c r="H453" s="52">
        <v>575.91359999999997</v>
      </c>
      <c r="I453" s="88" t="s">
        <v>36</v>
      </c>
      <c r="J453" s="55" t="s">
        <v>472</v>
      </c>
      <c r="K453" s="90" t="s">
        <v>483</v>
      </c>
      <c r="L453" s="89" t="s">
        <v>13</v>
      </c>
      <c r="M453" s="45" t="s">
        <v>473</v>
      </c>
    </row>
    <row r="454" spans="1:13" x14ac:dyDescent="0.2">
      <c r="A454" s="85">
        <v>42066</v>
      </c>
      <c r="B454" s="86" t="s">
        <v>655</v>
      </c>
      <c r="C454" s="43" t="s">
        <v>94</v>
      </c>
      <c r="D454" s="44" t="s">
        <v>8</v>
      </c>
      <c r="E454" s="87">
        <v>300</v>
      </c>
      <c r="F454" s="51">
        <f t="shared" si="22"/>
        <v>0.45734705171223117</v>
      </c>
      <c r="G454" s="50">
        <f t="shared" si="23"/>
        <v>0.52091147005384142</v>
      </c>
      <c r="H454" s="52">
        <v>575.91359999999997</v>
      </c>
      <c r="I454" s="88" t="s">
        <v>36</v>
      </c>
      <c r="J454" s="55" t="s">
        <v>472</v>
      </c>
      <c r="K454" s="90" t="s">
        <v>483</v>
      </c>
      <c r="L454" s="89" t="s">
        <v>13</v>
      </c>
      <c r="M454" s="45" t="s">
        <v>473</v>
      </c>
    </row>
    <row r="455" spans="1:13" x14ac:dyDescent="0.2">
      <c r="A455" s="85">
        <v>42066</v>
      </c>
      <c r="B455" s="86" t="s">
        <v>656</v>
      </c>
      <c r="C455" s="43" t="s">
        <v>94</v>
      </c>
      <c r="D455" s="44" t="s">
        <v>8</v>
      </c>
      <c r="E455" s="87">
        <v>400</v>
      </c>
      <c r="F455" s="51">
        <f t="shared" si="22"/>
        <v>0.60979606894964156</v>
      </c>
      <c r="G455" s="50">
        <f t="shared" si="23"/>
        <v>0.6945486267384553</v>
      </c>
      <c r="H455" s="52">
        <v>575.91359999999997</v>
      </c>
      <c r="I455" s="88" t="s">
        <v>36</v>
      </c>
      <c r="J455" s="55" t="s">
        <v>472</v>
      </c>
      <c r="K455" s="90" t="s">
        <v>483</v>
      </c>
      <c r="L455" s="89" t="s">
        <v>13</v>
      </c>
      <c r="M455" s="45" t="s">
        <v>473</v>
      </c>
    </row>
    <row r="456" spans="1:13" x14ac:dyDescent="0.2">
      <c r="A456" s="85">
        <v>42066</v>
      </c>
      <c r="B456" s="105" t="s">
        <v>657</v>
      </c>
      <c r="C456" s="43" t="s">
        <v>94</v>
      </c>
      <c r="D456" s="44" t="s">
        <v>8</v>
      </c>
      <c r="E456" s="87">
        <v>400</v>
      </c>
      <c r="F456" s="51">
        <f t="shared" si="22"/>
        <v>0.60979606894964156</v>
      </c>
      <c r="G456" s="50">
        <f t="shared" si="23"/>
        <v>0.6945486267384553</v>
      </c>
      <c r="H456" s="52">
        <v>575.91359999999997</v>
      </c>
      <c r="I456" s="88" t="s">
        <v>36</v>
      </c>
      <c r="J456" s="55" t="s">
        <v>472</v>
      </c>
      <c r="K456" s="90" t="s">
        <v>483</v>
      </c>
      <c r="L456" s="89" t="s">
        <v>13</v>
      </c>
      <c r="M456" s="45" t="s">
        <v>473</v>
      </c>
    </row>
    <row r="457" spans="1:13" x14ac:dyDescent="0.2">
      <c r="A457" s="85">
        <v>42066</v>
      </c>
      <c r="B457" s="121" t="s">
        <v>658</v>
      </c>
      <c r="C457" s="43" t="s">
        <v>94</v>
      </c>
      <c r="D457" s="43" t="s">
        <v>8</v>
      </c>
      <c r="E457" s="122">
        <v>300</v>
      </c>
      <c r="F457" s="51">
        <f t="shared" si="22"/>
        <v>0.45734705171223117</v>
      </c>
      <c r="G457" s="50">
        <f t="shared" si="23"/>
        <v>0.52091147005384142</v>
      </c>
      <c r="H457" s="52">
        <v>575.91359999999997</v>
      </c>
      <c r="I457" s="123" t="s">
        <v>36</v>
      </c>
      <c r="J457" s="55" t="s">
        <v>472</v>
      </c>
      <c r="K457" s="90" t="s">
        <v>483</v>
      </c>
      <c r="L457" s="89" t="s">
        <v>13</v>
      </c>
      <c r="M457" s="45" t="s">
        <v>473</v>
      </c>
    </row>
    <row r="458" spans="1:13" x14ac:dyDescent="0.2">
      <c r="A458" s="85">
        <v>42066</v>
      </c>
      <c r="B458" s="86" t="s">
        <v>659</v>
      </c>
      <c r="C458" s="43" t="s">
        <v>94</v>
      </c>
      <c r="D458" s="43" t="s">
        <v>8</v>
      </c>
      <c r="E458" s="87">
        <v>300</v>
      </c>
      <c r="F458" s="51">
        <f t="shared" si="22"/>
        <v>0.45734705171223117</v>
      </c>
      <c r="G458" s="50">
        <f t="shared" si="23"/>
        <v>0.52091147005384142</v>
      </c>
      <c r="H458" s="52">
        <v>575.91359999999997</v>
      </c>
      <c r="I458" s="88" t="s">
        <v>36</v>
      </c>
      <c r="J458" s="55" t="s">
        <v>472</v>
      </c>
      <c r="K458" s="90" t="s">
        <v>483</v>
      </c>
      <c r="L458" s="89" t="s">
        <v>13</v>
      </c>
      <c r="M458" s="45" t="s">
        <v>473</v>
      </c>
    </row>
    <row r="459" spans="1:13" x14ac:dyDescent="0.2">
      <c r="A459" s="85">
        <v>42066</v>
      </c>
      <c r="B459" s="86" t="s">
        <v>660</v>
      </c>
      <c r="C459" s="43" t="s">
        <v>94</v>
      </c>
      <c r="D459" s="43" t="s">
        <v>8</v>
      </c>
      <c r="E459" s="116">
        <v>300</v>
      </c>
      <c r="F459" s="51">
        <f t="shared" si="22"/>
        <v>0.45734705171223117</v>
      </c>
      <c r="G459" s="50">
        <f t="shared" si="23"/>
        <v>0.52091147005384142</v>
      </c>
      <c r="H459" s="52">
        <v>575.91359999999997</v>
      </c>
      <c r="I459" s="88" t="s">
        <v>36</v>
      </c>
      <c r="J459" s="55" t="s">
        <v>472</v>
      </c>
      <c r="K459" s="90" t="s">
        <v>483</v>
      </c>
      <c r="L459" s="89" t="s">
        <v>13</v>
      </c>
      <c r="M459" s="45" t="s">
        <v>473</v>
      </c>
    </row>
    <row r="460" spans="1:13" x14ac:dyDescent="0.2">
      <c r="A460" s="85">
        <v>42066</v>
      </c>
      <c r="B460" s="86" t="s">
        <v>661</v>
      </c>
      <c r="C460" s="43" t="s">
        <v>94</v>
      </c>
      <c r="D460" s="43" t="s">
        <v>8</v>
      </c>
      <c r="E460" s="87">
        <v>800</v>
      </c>
      <c r="F460" s="51">
        <f t="shared" si="22"/>
        <v>1.2195921378992831</v>
      </c>
      <c r="G460" s="50">
        <f t="shared" si="23"/>
        <v>1.3890972534769106</v>
      </c>
      <c r="H460" s="52">
        <v>575.91359999999997</v>
      </c>
      <c r="I460" s="88" t="s">
        <v>36</v>
      </c>
      <c r="J460" s="55" t="s">
        <v>472</v>
      </c>
      <c r="K460" s="90" t="s">
        <v>483</v>
      </c>
      <c r="L460" s="89" t="s">
        <v>13</v>
      </c>
      <c r="M460" s="45" t="s">
        <v>473</v>
      </c>
    </row>
    <row r="461" spans="1:13" x14ac:dyDescent="0.2">
      <c r="A461" s="85">
        <v>42066</v>
      </c>
      <c r="B461" s="114" t="s">
        <v>684</v>
      </c>
      <c r="C461" s="43" t="s">
        <v>94</v>
      </c>
      <c r="D461" s="43" t="s">
        <v>14</v>
      </c>
      <c r="E461" s="87">
        <v>700</v>
      </c>
      <c r="F461" s="51">
        <f t="shared" si="22"/>
        <v>1.0671431206618727</v>
      </c>
      <c r="G461" s="50">
        <f t="shared" si="23"/>
        <v>1.2154600967922966</v>
      </c>
      <c r="H461" s="52">
        <v>575.91359999999997</v>
      </c>
      <c r="I461" s="88" t="s">
        <v>15</v>
      </c>
      <c r="J461" s="55" t="s">
        <v>472</v>
      </c>
      <c r="K461" s="90" t="s">
        <v>482</v>
      </c>
      <c r="L461" s="93" t="s">
        <v>13</v>
      </c>
      <c r="M461" s="45" t="s">
        <v>473</v>
      </c>
    </row>
    <row r="462" spans="1:13" x14ac:dyDescent="0.2">
      <c r="A462" s="85">
        <v>42066</v>
      </c>
      <c r="B462" s="121" t="s">
        <v>685</v>
      </c>
      <c r="C462" s="43" t="s">
        <v>94</v>
      </c>
      <c r="D462" s="43" t="s">
        <v>14</v>
      </c>
      <c r="E462" s="87">
        <v>600</v>
      </c>
      <c r="F462" s="51">
        <f t="shared" si="22"/>
        <v>0.91469410342446233</v>
      </c>
      <c r="G462" s="50">
        <f t="shared" si="23"/>
        <v>1.0418229401076828</v>
      </c>
      <c r="H462" s="52">
        <v>575.91359999999997</v>
      </c>
      <c r="I462" s="88" t="s">
        <v>15</v>
      </c>
      <c r="J462" s="55" t="s">
        <v>472</v>
      </c>
      <c r="K462" s="90" t="s">
        <v>482</v>
      </c>
      <c r="L462" s="93" t="s">
        <v>13</v>
      </c>
      <c r="M462" s="45" t="s">
        <v>473</v>
      </c>
    </row>
    <row r="463" spans="1:13" x14ac:dyDescent="0.2">
      <c r="A463" s="85">
        <v>42066</v>
      </c>
      <c r="B463" s="86" t="s">
        <v>686</v>
      </c>
      <c r="C463" s="43" t="s">
        <v>94</v>
      </c>
      <c r="D463" s="109" t="s">
        <v>14</v>
      </c>
      <c r="E463" s="87">
        <v>500</v>
      </c>
      <c r="F463" s="51">
        <f t="shared" si="22"/>
        <v>0.76224508618705189</v>
      </c>
      <c r="G463" s="50">
        <f t="shared" si="23"/>
        <v>0.86818578342306907</v>
      </c>
      <c r="H463" s="52">
        <v>575.91359999999997</v>
      </c>
      <c r="I463" s="88" t="s">
        <v>15</v>
      </c>
      <c r="J463" s="55" t="s">
        <v>472</v>
      </c>
      <c r="K463" s="90" t="s">
        <v>482</v>
      </c>
      <c r="L463" s="93" t="s">
        <v>13</v>
      </c>
      <c r="M463" s="45" t="s">
        <v>473</v>
      </c>
    </row>
    <row r="464" spans="1:13" x14ac:dyDescent="0.2">
      <c r="A464" s="85">
        <v>42066</v>
      </c>
      <c r="B464" s="86" t="s">
        <v>687</v>
      </c>
      <c r="C464" s="43" t="s">
        <v>94</v>
      </c>
      <c r="D464" s="109" t="s">
        <v>14</v>
      </c>
      <c r="E464" s="87">
        <v>400</v>
      </c>
      <c r="F464" s="51">
        <f t="shared" si="22"/>
        <v>0.60979606894964156</v>
      </c>
      <c r="G464" s="50">
        <f t="shared" si="23"/>
        <v>0.6945486267384553</v>
      </c>
      <c r="H464" s="52">
        <v>575.91359999999997</v>
      </c>
      <c r="I464" s="88" t="s">
        <v>15</v>
      </c>
      <c r="J464" s="55" t="s">
        <v>472</v>
      </c>
      <c r="K464" s="90" t="s">
        <v>482</v>
      </c>
      <c r="L464" s="93" t="s">
        <v>13</v>
      </c>
      <c r="M464" s="45" t="s">
        <v>473</v>
      </c>
    </row>
    <row r="465" spans="1:13" x14ac:dyDescent="0.2">
      <c r="A465" s="85">
        <v>42066</v>
      </c>
      <c r="B465" s="86" t="s">
        <v>688</v>
      </c>
      <c r="C465" s="43" t="s">
        <v>94</v>
      </c>
      <c r="D465" s="109" t="s">
        <v>14</v>
      </c>
      <c r="E465" s="87">
        <v>300</v>
      </c>
      <c r="F465" s="51">
        <f t="shared" si="22"/>
        <v>0.45734705171223117</v>
      </c>
      <c r="G465" s="50">
        <f t="shared" si="23"/>
        <v>0.52091147005384142</v>
      </c>
      <c r="H465" s="52">
        <v>575.91359999999997</v>
      </c>
      <c r="I465" s="88" t="s">
        <v>15</v>
      </c>
      <c r="J465" s="55" t="s">
        <v>472</v>
      </c>
      <c r="K465" s="90" t="s">
        <v>482</v>
      </c>
      <c r="L465" s="93" t="s">
        <v>13</v>
      </c>
      <c r="M465" s="45" t="s">
        <v>473</v>
      </c>
    </row>
    <row r="466" spans="1:13" x14ac:dyDescent="0.2">
      <c r="A466" s="85">
        <v>42066</v>
      </c>
      <c r="B466" s="86" t="s">
        <v>689</v>
      </c>
      <c r="C466" s="43" t="s">
        <v>94</v>
      </c>
      <c r="D466" s="109" t="s">
        <v>14</v>
      </c>
      <c r="E466" s="87">
        <v>600</v>
      </c>
      <c r="F466" s="51">
        <f t="shared" si="22"/>
        <v>0.91469410342446233</v>
      </c>
      <c r="G466" s="50">
        <f t="shared" si="23"/>
        <v>1.0418229401076828</v>
      </c>
      <c r="H466" s="52">
        <v>575.91359999999997</v>
      </c>
      <c r="I466" s="88" t="s">
        <v>15</v>
      </c>
      <c r="J466" s="55" t="s">
        <v>472</v>
      </c>
      <c r="K466" s="90" t="s">
        <v>482</v>
      </c>
      <c r="L466" s="93" t="s">
        <v>13</v>
      </c>
      <c r="M466" s="45" t="s">
        <v>473</v>
      </c>
    </row>
    <row r="467" spans="1:13" x14ac:dyDescent="0.2">
      <c r="A467" s="85">
        <v>42066</v>
      </c>
      <c r="B467" s="94" t="s">
        <v>690</v>
      </c>
      <c r="C467" s="43" t="s">
        <v>94</v>
      </c>
      <c r="D467" s="109" t="s">
        <v>14</v>
      </c>
      <c r="E467" s="87">
        <v>500</v>
      </c>
      <c r="F467" s="51">
        <f t="shared" si="22"/>
        <v>0.76224508618705189</v>
      </c>
      <c r="G467" s="50">
        <f t="shared" si="23"/>
        <v>0.86818578342306907</v>
      </c>
      <c r="H467" s="52">
        <v>575.91359999999997</v>
      </c>
      <c r="I467" s="88" t="s">
        <v>15</v>
      </c>
      <c r="J467" s="55" t="s">
        <v>472</v>
      </c>
      <c r="K467" s="90" t="s">
        <v>482</v>
      </c>
      <c r="L467" s="93" t="s">
        <v>13</v>
      </c>
      <c r="M467" s="45" t="s">
        <v>473</v>
      </c>
    </row>
    <row r="468" spans="1:13" x14ac:dyDescent="0.2">
      <c r="A468" s="85">
        <v>42066</v>
      </c>
      <c r="B468" s="94" t="s">
        <v>691</v>
      </c>
      <c r="C468" s="43" t="s">
        <v>94</v>
      </c>
      <c r="D468" s="109" t="s">
        <v>14</v>
      </c>
      <c r="E468" s="87">
        <v>600</v>
      </c>
      <c r="F468" s="51">
        <f t="shared" si="22"/>
        <v>0.91469410342446233</v>
      </c>
      <c r="G468" s="50">
        <f t="shared" si="23"/>
        <v>1.0418229401076828</v>
      </c>
      <c r="H468" s="52">
        <v>575.91359999999997</v>
      </c>
      <c r="I468" s="88" t="s">
        <v>15</v>
      </c>
      <c r="J468" s="55" t="s">
        <v>472</v>
      </c>
      <c r="K468" s="90" t="s">
        <v>482</v>
      </c>
      <c r="L468" s="93" t="s">
        <v>13</v>
      </c>
      <c r="M468" s="45" t="s">
        <v>473</v>
      </c>
    </row>
    <row r="469" spans="1:13" x14ac:dyDescent="0.2">
      <c r="A469" s="85">
        <v>42066</v>
      </c>
      <c r="B469" s="94" t="s">
        <v>692</v>
      </c>
      <c r="C469" s="43" t="s">
        <v>94</v>
      </c>
      <c r="D469" s="109" t="s">
        <v>14</v>
      </c>
      <c r="E469" s="87">
        <v>500</v>
      </c>
      <c r="F469" s="51">
        <f t="shared" si="22"/>
        <v>0.76224508618705189</v>
      </c>
      <c r="G469" s="50">
        <f t="shared" si="23"/>
        <v>0.86818578342306907</v>
      </c>
      <c r="H469" s="52">
        <v>575.91359999999997</v>
      </c>
      <c r="I469" s="88" t="s">
        <v>15</v>
      </c>
      <c r="J469" s="55" t="s">
        <v>472</v>
      </c>
      <c r="K469" s="90" t="s">
        <v>482</v>
      </c>
      <c r="L469" s="93" t="s">
        <v>13</v>
      </c>
      <c r="M469" s="45" t="s">
        <v>473</v>
      </c>
    </row>
    <row r="470" spans="1:13" x14ac:dyDescent="0.2">
      <c r="A470" s="85">
        <v>42066</v>
      </c>
      <c r="B470" s="94" t="s">
        <v>693</v>
      </c>
      <c r="C470" s="43" t="s">
        <v>94</v>
      </c>
      <c r="D470" s="109" t="s">
        <v>14</v>
      </c>
      <c r="E470" s="87">
        <v>600</v>
      </c>
      <c r="F470" s="51">
        <f t="shared" si="22"/>
        <v>0.91469410342446233</v>
      </c>
      <c r="G470" s="50">
        <f t="shared" si="23"/>
        <v>1.0418229401076828</v>
      </c>
      <c r="H470" s="52">
        <v>575.91359999999997</v>
      </c>
      <c r="I470" s="88" t="s">
        <v>15</v>
      </c>
      <c r="J470" s="55" t="s">
        <v>472</v>
      </c>
      <c r="K470" s="90" t="s">
        <v>482</v>
      </c>
      <c r="L470" s="93" t="s">
        <v>13</v>
      </c>
      <c r="M470" s="45" t="s">
        <v>473</v>
      </c>
    </row>
    <row r="471" spans="1:13" x14ac:dyDescent="0.2">
      <c r="A471" s="85">
        <v>42066</v>
      </c>
      <c r="B471" s="86" t="s">
        <v>694</v>
      </c>
      <c r="C471" s="43" t="s">
        <v>94</v>
      </c>
      <c r="D471" s="109" t="s">
        <v>14</v>
      </c>
      <c r="E471" s="87">
        <v>400</v>
      </c>
      <c r="F471" s="51">
        <f t="shared" si="22"/>
        <v>0.60979606894964156</v>
      </c>
      <c r="G471" s="50">
        <f t="shared" si="23"/>
        <v>0.6945486267384553</v>
      </c>
      <c r="H471" s="52">
        <v>575.91359999999997</v>
      </c>
      <c r="I471" s="88" t="s">
        <v>15</v>
      </c>
      <c r="J471" s="55" t="s">
        <v>472</v>
      </c>
      <c r="K471" s="90" t="s">
        <v>482</v>
      </c>
      <c r="L471" s="93" t="s">
        <v>13</v>
      </c>
      <c r="M471" s="45" t="s">
        <v>473</v>
      </c>
    </row>
    <row r="472" spans="1:13" x14ac:dyDescent="0.2">
      <c r="A472" s="85">
        <v>42066</v>
      </c>
      <c r="B472" s="86" t="s">
        <v>695</v>
      </c>
      <c r="C472" s="43" t="s">
        <v>94</v>
      </c>
      <c r="D472" s="109" t="s">
        <v>14</v>
      </c>
      <c r="E472" s="87">
        <v>600</v>
      </c>
      <c r="F472" s="51">
        <f t="shared" si="22"/>
        <v>0.91469410342446233</v>
      </c>
      <c r="G472" s="50">
        <f t="shared" si="23"/>
        <v>1.0418229401076828</v>
      </c>
      <c r="H472" s="52">
        <v>575.91359999999997</v>
      </c>
      <c r="I472" s="88" t="s">
        <v>15</v>
      </c>
      <c r="J472" s="55" t="s">
        <v>472</v>
      </c>
      <c r="K472" s="90" t="s">
        <v>482</v>
      </c>
      <c r="L472" s="93" t="s">
        <v>13</v>
      </c>
      <c r="M472" s="45" t="s">
        <v>473</v>
      </c>
    </row>
    <row r="473" spans="1:13" x14ac:dyDescent="0.2">
      <c r="A473" s="85">
        <v>42066</v>
      </c>
      <c r="B473" s="120" t="s">
        <v>477</v>
      </c>
      <c r="C473" s="43" t="s">
        <v>113</v>
      </c>
      <c r="D473" s="110" t="s">
        <v>9</v>
      </c>
      <c r="E473" s="87">
        <v>97335</v>
      </c>
      <c r="F473" s="51">
        <f t="shared" si="22"/>
        <v>148.38625092803341</v>
      </c>
      <c r="G473" s="50">
        <f t="shared" si="23"/>
        <v>169.00972645896886</v>
      </c>
      <c r="H473" s="52">
        <v>575.91359999999997</v>
      </c>
      <c r="I473" s="88" t="s">
        <v>35</v>
      </c>
      <c r="J473" s="55" t="s">
        <v>472</v>
      </c>
      <c r="K473" s="90" t="s">
        <v>476</v>
      </c>
      <c r="L473" s="89" t="s">
        <v>13</v>
      </c>
      <c r="M473" s="45" t="s">
        <v>473</v>
      </c>
    </row>
    <row r="474" spans="1:13" x14ac:dyDescent="0.2">
      <c r="A474" s="85">
        <v>42066</v>
      </c>
      <c r="B474" s="94" t="s">
        <v>772</v>
      </c>
      <c r="C474" s="43" t="s">
        <v>94</v>
      </c>
      <c r="D474" s="110" t="s">
        <v>9</v>
      </c>
      <c r="E474" s="87">
        <v>400</v>
      </c>
      <c r="F474" s="51">
        <f t="shared" si="22"/>
        <v>0.60979606894964156</v>
      </c>
      <c r="G474" s="50">
        <f t="shared" si="23"/>
        <v>0.6945486267384553</v>
      </c>
      <c r="H474" s="52">
        <v>575.91359999999997</v>
      </c>
      <c r="I474" s="88" t="s">
        <v>35</v>
      </c>
      <c r="J474" s="55" t="s">
        <v>472</v>
      </c>
      <c r="K474" s="90" t="s">
        <v>476</v>
      </c>
      <c r="L474" s="89" t="s">
        <v>13</v>
      </c>
      <c r="M474" s="45" t="s">
        <v>473</v>
      </c>
    </row>
    <row r="475" spans="1:13" x14ac:dyDescent="0.2">
      <c r="A475" s="85">
        <v>42066</v>
      </c>
      <c r="B475" s="94" t="s">
        <v>774</v>
      </c>
      <c r="C475" s="43" t="s">
        <v>94</v>
      </c>
      <c r="D475" s="110" t="s">
        <v>9</v>
      </c>
      <c r="E475" s="87">
        <v>600</v>
      </c>
      <c r="F475" s="51">
        <f t="shared" si="22"/>
        <v>0.91469410342446233</v>
      </c>
      <c r="G475" s="50">
        <f t="shared" si="23"/>
        <v>1.0418229401076828</v>
      </c>
      <c r="H475" s="52">
        <v>575.91359999999997</v>
      </c>
      <c r="I475" s="88" t="s">
        <v>35</v>
      </c>
      <c r="J475" s="55" t="s">
        <v>472</v>
      </c>
      <c r="K475" s="90" t="s">
        <v>478</v>
      </c>
      <c r="L475" s="89" t="s">
        <v>13</v>
      </c>
      <c r="M475" s="45" t="s">
        <v>473</v>
      </c>
    </row>
    <row r="476" spans="1:13" x14ac:dyDescent="0.2">
      <c r="A476" s="85">
        <v>42066</v>
      </c>
      <c r="B476" s="94" t="s">
        <v>773</v>
      </c>
      <c r="C476" s="43" t="s">
        <v>94</v>
      </c>
      <c r="D476" s="110" t="s">
        <v>9</v>
      </c>
      <c r="E476" s="87">
        <v>600</v>
      </c>
      <c r="F476" s="51">
        <f t="shared" si="22"/>
        <v>0.91469410342446233</v>
      </c>
      <c r="G476" s="50">
        <f t="shared" si="23"/>
        <v>1.0418229401076828</v>
      </c>
      <c r="H476" s="52">
        <v>575.91359999999997</v>
      </c>
      <c r="I476" s="88" t="s">
        <v>35</v>
      </c>
      <c r="J476" s="55" t="s">
        <v>472</v>
      </c>
      <c r="K476" s="90" t="s">
        <v>478</v>
      </c>
      <c r="L476" s="89" t="s">
        <v>13</v>
      </c>
      <c r="M476" s="45" t="s">
        <v>473</v>
      </c>
    </row>
    <row r="477" spans="1:13" x14ac:dyDescent="0.2">
      <c r="A477" s="85">
        <v>42066</v>
      </c>
      <c r="B477" s="94" t="s">
        <v>775</v>
      </c>
      <c r="C477" s="43" t="s">
        <v>103</v>
      </c>
      <c r="D477" s="110" t="s">
        <v>9</v>
      </c>
      <c r="E477" s="87">
        <v>66000</v>
      </c>
      <c r="F477" s="51">
        <f t="shared" si="22"/>
        <v>100.61635137669086</v>
      </c>
      <c r="G477" s="50">
        <f t="shared" si="23"/>
        <v>114.60052341184512</v>
      </c>
      <c r="H477" s="52">
        <v>575.91359999999997</v>
      </c>
      <c r="I477" s="88" t="s">
        <v>35</v>
      </c>
      <c r="J477" s="55" t="s">
        <v>472</v>
      </c>
      <c r="K477" s="90" t="s">
        <v>478</v>
      </c>
      <c r="L477" s="89" t="s">
        <v>13</v>
      </c>
      <c r="M477" s="45" t="s">
        <v>473</v>
      </c>
    </row>
    <row r="478" spans="1:13" x14ac:dyDescent="0.2">
      <c r="A478" s="85">
        <v>42066</v>
      </c>
      <c r="B478" s="94" t="s">
        <v>776</v>
      </c>
      <c r="C478" s="43" t="s">
        <v>135</v>
      </c>
      <c r="D478" s="110" t="s">
        <v>136</v>
      </c>
      <c r="E478" s="87">
        <v>75000</v>
      </c>
      <c r="F478" s="51">
        <f t="shared" si="22"/>
        <v>114.33676292805778</v>
      </c>
      <c r="G478" s="50">
        <f t="shared" si="23"/>
        <v>130.22786751346035</v>
      </c>
      <c r="H478" s="52">
        <v>575.91359999999997</v>
      </c>
      <c r="I478" s="88" t="s">
        <v>35</v>
      </c>
      <c r="J478" s="55" t="s">
        <v>472</v>
      </c>
      <c r="K478" s="90" t="s">
        <v>479</v>
      </c>
      <c r="L478" s="89" t="s">
        <v>13</v>
      </c>
      <c r="M478" s="45" t="s">
        <v>473</v>
      </c>
    </row>
    <row r="479" spans="1:13" x14ac:dyDescent="0.2">
      <c r="A479" s="85">
        <v>42066</v>
      </c>
      <c r="B479" s="94" t="s">
        <v>777</v>
      </c>
      <c r="C479" s="43" t="s">
        <v>122</v>
      </c>
      <c r="D479" s="110" t="s">
        <v>9</v>
      </c>
      <c r="E479" s="87">
        <v>35000</v>
      </c>
      <c r="F479" s="51">
        <f t="shared" si="22"/>
        <v>53.357156033093631</v>
      </c>
      <c r="G479" s="50">
        <f t="shared" si="23"/>
        <v>60.773004839614835</v>
      </c>
      <c r="H479" s="52">
        <v>575.91359999999997</v>
      </c>
      <c r="I479" s="88" t="s">
        <v>35</v>
      </c>
      <c r="J479" s="55" t="s">
        <v>472</v>
      </c>
      <c r="K479" s="90" t="s">
        <v>480</v>
      </c>
      <c r="L479" s="89" t="s">
        <v>13</v>
      </c>
      <c r="M479" s="45" t="s">
        <v>473</v>
      </c>
    </row>
    <row r="480" spans="1:13" x14ac:dyDescent="0.2">
      <c r="A480" s="85">
        <v>42066</v>
      </c>
      <c r="B480" s="94" t="s">
        <v>851</v>
      </c>
      <c r="C480" s="43" t="s">
        <v>94</v>
      </c>
      <c r="D480" s="106" t="s">
        <v>8</v>
      </c>
      <c r="E480" s="87">
        <v>700</v>
      </c>
      <c r="F480" s="51">
        <f t="shared" si="22"/>
        <v>1.0671431206618727</v>
      </c>
      <c r="G480" s="50">
        <f t="shared" si="23"/>
        <v>1.2154600967922966</v>
      </c>
      <c r="H480" s="52">
        <v>575.91359999999997</v>
      </c>
      <c r="I480" s="88" t="s">
        <v>39</v>
      </c>
      <c r="J480" s="55" t="s">
        <v>472</v>
      </c>
      <c r="K480" s="90" t="s">
        <v>481</v>
      </c>
      <c r="L480" s="89" t="s">
        <v>13</v>
      </c>
      <c r="M480" s="45" t="s">
        <v>473</v>
      </c>
    </row>
    <row r="481" spans="1:13" x14ac:dyDescent="0.2">
      <c r="A481" s="85">
        <v>42066</v>
      </c>
      <c r="B481" s="94" t="s">
        <v>852</v>
      </c>
      <c r="C481" s="43" t="s">
        <v>94</v>
      </c>
      <c r="D481" s="106" t="s">
        <v>8</v>
      </c>
      <c r="E481" s="87">
        <v>300</v>
      </c>
      <c r="F481" s="51">
        <f t="shared" si="22"/>
        <v>0.45734705171223117</v>
      </c>
      <c r="G481" s="50">
        <f t="shared" si="23"/>
        <v>0.52091147005384142</v>
      </c>
      <c r="H481" s="52">
        <v>575.91359999999997</v>
      </c>
      <c r="I481" s="88" t="s">
        <v>39</v>
      </c>
      <c r="J481" s="55" t="s">
        <v>472</v>
      </c>
      <c r="K481" s="90" t="s">
        <v>481</v>
      </c>
      <c r="L481" s="89" t="s">
        <v>13</v>
      </c>
      <c r="M481" s="45" t="s">
        <v>473</v>
      </c>
    </row>
    <row r="482" spans="1:13" x14ac:dyDescent="0.2">
      <c r="A482" s="85">
        <v>42066</v>
      </c>
      <c r="B482" s="94" t="s">
        <v>853</v>
      </c>
      <c r="C482" s="43" t="s">
        <v>94</v>
      </c>
      <c r="D482" s="106" t="s">
        <v>8</v>
      </c>
      <c r="E482" s="87">
        <v>400</v>
      </c>
      <c r="F482" s="51">
        <f t="shared" si="22"/>
        <v>0.60979606894964156</v>
      </c>
      <c r="G482" s="50">
        <f t="shared" si="23"/>
        <v>0.6945486267384553</v>
      </c>
      <c r="H482" s="52">
        <v>575.91359999999997</v>
      </c>
      <c r="I482" s="88" t="s">
        <v>39</v>
      </c>
      <c r="J482" s="55" t="s">
        <v>472</v>
      </c>
      <c r="K482" s="90" t="s">
        <v>481</v>
      </c>
      <c r="L482" s="89" t="s">
        <v>13</v>
      </c>
      <c r="M482" s="45" t="s">
        <v>473</v>
      </c>
    </row>
    <row r="483" spans="1:13" x14ac:dyDescent="0.2">
      <c r="A483" s="85">
        <v>42066</v>
      </c>
      <c r="B483" s="94" t="s">
        <v>854</v>
      </c>
      <c r="C483" s="43" t="s">
        <v>94</v>
      </c>
      <c r="D483" s="106" t="s">
        <v>8</v>
      </c>
      <c r="E483" s="87">
        <v>200</v>
      </c>
      <c r="F483" s="51">
        <f t="shared" si="22"/>
        <v>0.30489803447482078</v>
      </c>
      <c r="G483" s="50">
        <f t="shared" si="23"/>
        <v>0.34727431336922765</v>
      </c>
      <c r="H483" s="52">
        <v>575.91359999999997</v>
      </c>
      <c r="I483" s="88" t="s">
        <v>39</v>
      </c>
      <c r="J483" s="55" t="s">
        <v>472</v>
      </c>
      <c r="K483" s="90" t="s">
        <v>481</v>
      </c>
      <c r="L483" s="89" t="s">
        <v>13</v>
      </c>
      <c r="M483" s="45" t="s">
        <v>473</v>
      </c>
    </row>
    <row r="484" spans="1:13" x14ac:dyDescent="0.2">
      <c r="A484" s="85">
        <v>42066</v>
      </c>
      <c r="B484" s="94" t="s">
        <v>855</v>
      </c>
      <c r="C484" s="43" t="s">
        <v>94</v>
      </c>
      <c r="D484" s="106" t="s">
        <v>8</v>
      </c>
      <c r="E484" s="87">
        <v>400</v>
      </c>
      <c r="F484" s="51">
        <f t="shared" si="22"/>
        <v>0.60979606894964156</v>
      </c>
      <c r="G484" s="50">
        <f t="shared" si="23"/>
        <v>0.6945486267384553</v>
      </c>
      <c r="H484" s="52">
        <v>575.91359999999997</v>
      </c>
      <c r="I484" s="88" t="s">
        <v>39</v>
      </c>
      <c r="J484" s="55" t="s">
        <v>472</v>
      </c>
      <c r="K484" s="90" t="s">
        <v>481</v>
      </c>
      <c r="L484" s="89" t="s">
        <v>13</v>
      </c>
      <c r="M484" s="45" t="s">
        <v>473</v>
      </c>
    </row>
    <row r="485" spans="1:13" x14ac:dyDescent="0.2">
      <c r="A485" s="85">
        <v>42066</v>
      </c>
      <c r="B485" s="94" t="s">
        <v>856</v>
      </c>
      <c r="C485" s="43" t="s">
        <v>94</v>
      </c>
      <c r="D485" s="106" t="s">
        <v>8</v>
      </c>
      <c r="E485" s="87">
        <v>300</v>
      </c>
      <c r="F485" s="51">
        <f t="shared" si="22"/>
        <v>0.45734705171223117</v>
      </c>
      <c r="G485" s="50">
        <f t="shared" si="23"/>
        <v>0.52091147005384142</v>
      </c>
      <c r="H485" s="52">
        <v>575.91359999999997</v>
      </c>
      <c r="I485" s="88" t="s">
        <v>39</v>
      </c>
      <c r="J485" s="55" t="s">
        <v>472</v>
      </c>
      <c r="K485" s="90" t="s">
        <v>481</v>
      </c>
      <c r="L485" s="89" t="s">
        <v>13</v>
      </c>
      <c r="M485" s="45" t="s">
        <v>473</v>
      </c>
    </row>
    <row r="486" spans="1:13" x14ac:dyDescent="0.2">
      <c r="A486" s="85">
        <v>42066</v>
      </c>
      <c r="B486" s="94" t="s">
        <v>857</v>
      </c>
      <c r="C486" s="43" t="s">
        <v>94</v>
      </c>
      <c r="D486" s="106" t="s">
        <v>8</v>
      </c>
      <c r="E486" s="87">
        <v>300</v>
      </c>
      <c r="F486" s="51">
        <f t="shared" si="22"/>
        <v>0.45734705171223117</v>
      </c>
      <c r="G486" s="50">
        <f t="shared" si="23"/>
        <v>0.52091147005384142</v>
      </c>
      <c r="H486" s="52">
        <v>575.91359999999997</v>
      </c>
      <c r="I486" s="88" t="s">
        <v>39</v>
      </c>
      <c r="J486" s="55" t="s">
        <v>472</v>
      </c>
      <c r="K486" s="90" t="s">
        <v>481</v>
      </c>
      <c r="L486" s="89" t="s">
        <v>13</v>
      </c>
      <c r="M486" s="45" t="s">
        <v>473</v>
      </c>
    </row>
    <row r="487" spans="1:13" x14ac:dyDescent="0.2">
      <c r="A487" s="85">
        <v>42066</v>
      </c>
      <c r="B487" s="94" t="s">
        <v>858</v>
      </c>
      <c r="C487" s="43" t="s">
        <v>94</v>
      </c>
      <c r="D487" s="106" t="s">
        <v>8</v>
      </c>
      <c r="E487" s="87">
        <v>300</v>
      </c>
      <c r="F487" s="51">
        <f t="shared" si="22"/>
        <v>0.45734705171223117</v>
      </c>
      <c r="G487" s="50">
        <f t="shared" si="23"/>
        <v>0.52091147005384142</v>
      </c>
      <c r="H487" s="52">
        <v>575.91359999999997</v>
      </c>
      <c r="I487" s="88" t="s">
        <v>39</v>
      </c>
      <c r="J487" s="55" t="s">
        <v>472</v>
      </c>
      <c r="K487" s="90" t="s">
        <v>481</v>
      </c>
      <c r="L487" s="89" t="s">
        <v>13</v>
      </c>
      <c r="M487" s="45" t="s">
        <v>473</v>
      </c>
    </row>
    <row r="488" spans="1:13" x14ac:dyDescent="0.2">
      <c r="A488" s="85">
        <v>42066</v>
      </c>
      <c r="B488" s="94" t="s">
        <v>859</v>
      </c>
      <c r="C488" s="43" t="s">
        <v>94</v>
      </c>
      <c r="D488" s="106" t="s">
        <v>8</v>
      </c>
      <c r="E488" s="87">
        <v>400</v>
      </c>
      <c r="F488" s="51">
        <f t="shared" si="22"/>
        <v>0.60979606894964156</v>
      </c>
      <c r="G488" s="50">
        <f t="shared" si="23"/>
        <v>0.6945486267384553</v>
      </c>
      <c r="H488" s="52">
        <v>575.91359999999997</v>
      </c>
      <c r="I488" s="88" t="s">
        <v>39</v>
      </c>
      <c r="J488" s="55" t="s">
        <v>472</v>
      </c>
      <c r="K488" s="90" t="s">
        <v>481</v>
      </c>
      <c r="L488" s="89" t="s">
        <v>13</v>
      </c>
      <c r="M488" s="45" t="s">
        <v>473</v>
      </c>
    </row>
    <row r="489" spans="1:13" x14ac:dyDescent="0.2">
      <c r="A489" s="85">
        <v>42066</v>
      </c>
      <c r="B489" s="94" t="s">
        <v>860</v>
      </c>
      <c r="C489" s="43" t="s">
        <v>94</v>
      </c>
      <c r="D489" s="106" t="s">
        <v>8</v>
      </c>
      <c r="E489" s="87">
        <v>300</v>
      </c>
      <c r="F489" s="51">
        <f t="shared" si="22"/>
        <v>0.45734705171223117</v>
      </c>
      <c r="G489" s="50">
        <f t="shared" si="23"/>
        <v>0.52091147005384142</v>
      </c>
      <c r="H489" s="52">
        <v>575.91359999999997</v>
      </c>
      <c r="I489" s="88" t="s">
        <v>39</v>
      </c>
      <c r="J489" s="55" t="s">
        <v>472</v>
      </c>
      <c r="K489" s="90" t="s">
        <v>481</v>
      </c>
      <c r="L489" s="89" t="s">
        <v>13</v>
      </c>
      <c r="M489" s="45" t="s">
        <v>473</v>
      </c>
    </row>
    <row r="490" spans="1:13" x14ac:dyDescent="0.2">
      <c r="A490" s="85">
        <v>42066</v>
      </c>
      <c r="B490" s="94" t="s">
        <v>861</v>
      </c>
      <c r="C490" s="43" t="s">
        <v>94</v>
      </c>
      <c r="D490" s="106" t="s">
        <v>8</v>
      </c>
      <c r="E490" s="87">
        <v>800</v>
      </c>
      <c r="F490" s="51">
        <f t="shared" si="22"/>
        <v>1.2195921378992831</v>
      </c>
      <c r="G490" s="50">
        <f t="shared" si="23"/>
        <v>1.3890972534769106</v>
      </c>
      <c r="H490" s="52">
        <v>575.91359999999997</v>
      </c>
      <c r="I490" s="88" t="s">
        <v>39</v>
      </c>
      <c r="J490" s="55" t="s">
        <v>472</v>
      </c>
      <c r="K490" s="90" t="s">
        <v>481</v>
      </c>
      <c r="L490" s="89" t="s">
        <v>13</v>
      </c>
      <c r="M490" s="45" t="s">
        <v>473</v>
      </c>
    </row>
    <row r="491" spans="1:13" x14ac:dyDescent="0.2">
      <c r="A491" s="85">
        <v>42067</v>
      </c>
      <c r="B491" s="86" t="s">
        <v>662</v>
      </c>
      <c r="C491" s="43" t="s">
        <v>94</v>
      </c>
      <c r="D491" s="109" t="s">
        <v>8</v>
      </c>
      <c r="E491" s="87">
        <v>500</v>
      </c>
      <c r="F491" s="51">
        <f t="shared" si="22"/>
        <v>0.76224508618705189</v>
      </c>
      <c r="G491" s="50">
        <f t="shared" si="23"/>
        <v>0.86818578342306907</v>
      </c>
      <c r="H491" s="52">
        <v>575.91359999999997</v>
      </c>
      <c r="I491" s="88" t="s">
        <v>36</v>
      </c>
      <c r="J491" s="55" t="s">
        <v>472</v>
      </c>
      <c r="K491" s="90" t="s">
        <v>489</v>
      </c>
      <c r="L491" s="89" t="s">
        <v>13</v>
      </c>
      <c r="M491" s="45" t="s">
        <v>473</v>
      </c>
    </row>
    <row r="492" spans="1:13" x14ac:dyDescent="0.2">
      <c r="A492" s="85">
        <v>42067</v>
      </c>
      <c r="B492" s="86" t="s">
        <v>663</v>
      </c>
      <c r="C492" s="43" t="s">
        <v>94</v>
      </c>
      <c r="D492" s="109" t="s">
        <v>8</v>
      </c>
      <c r="E492" s="87">
        <v>500</v>
      </c>
      <c r="F492" s="51">
        <f t="shared" si="22"/>
        <v>0.76224508618705189</v>
      </c>
      <c r="G492" s="50">
        <f t="shared" si="23"/>
        <v>0.86818578342306907</v>
      </c>
      <c r="H492" s="52">
        <v>575.91359999999997</v>
      </c>
      <c r="I492" s="88" t="s">
        <v>36</v>
      </c>
      <c r="J492" s="55" t="s">
        <v>472</v>
      </c>
      <c r="K492" s="90" t="s">
        <v>489</v>
      </c>
      <c r="L492" s="89" t="s">
        <v>13</v>
      </c>
      <c r="M492" s="45" t="s">
        <v>473</v>
      </c>
    </row>
    <row r="493" spans="1:13" x14ac:dyDescent="0.2">
      <c r="A493" s="85">
        <v>42067</v>
      </c>
      <c r="B493" s="86" t="s">
        <v>674</v>
      </c>
      <c r="C493" s="43" t="s">
        <v>94</v>
      </c>
      <c r="D493" s="109" t="s">
        <v>10</v>
      </c>
      <c r="E493" s="87">
        <v>6000</v>
      </c>
      <c r="F493" s="51">
        <f t="shared" si="22"/>
        <v>9.1469410342446231</v>
      </c>
      <c r="G493" s="50">
        <f t="shared" si="23"/>
        <v>10.418229401076829</v>
      </c>
      <c r="H493" s="52">
        <v>575.91359999999997</v>
      </c>
      <c r="I493" s="88" t="s">
        <v>37</v>
      </c>
      <c r="J493" s="55" t="s">
        <v>472</v>
      </c>
      <c r="K493" s="90" t="s">
        <v>505</v>
      </c>
      <c r="L493" s="89" t="s">
        <v>13</v>
      </c>
      <c r="M493" s="45" t="s">
        <v>473</v>
      </c>
    </row>
    <row r="494" spans="1:13" x14ac:dyDescent="0.2">
      <c r="A494" s="85">
        <v>42067</v>
      </c>
      <c r="B494" s="86" t="s">
        <v>1051</v>
      </c>
      <c r="C494" s="43" t="s">
        <v>676</v>
      </c>
      <c r="D494" s="109" t="s">
        <v>10</v>
      </c>
      <c r="E494" s="87">
        <v>10000</v>
      </c>
      <c r="F494" s="51">
        <f t="shared" si="22"/>
        <v>15.244901723741037</v>
      </c>
      <c r="G494" s="50">
        <f t="shared" si="23"/>
        <v>17.363715668461381</v>
      </c>
      <c r="H494" s="52">
        <v>575.91359999999997</v>
      </c>
      <c r="I494" s="88" t="s">
        <v>37</v>
      </c>
      <c r="J494" s="55" t="s">
        <v>472</v>
      </c>
      <c r="K494" s="90" t="s">
        <v>505</v>
      </c>
      <c r="L494" s="89" t="s">
        <v>13</v>
      </c>
      <c r="M494" s="45" t="s">
        <v>473</v>
      </c>
    </row>
    <row r="495" spans="1:13" x14ac:dyDescent="0.2">
      <c r="A495" s="85">
        <v>42067</v>
      </c>
      <c r="B495" s="94" t="s">
        <v>843</v>
      </c>
      <c r="C495" s="43" t="s">
        <v>94</v>
      </c>
      <c r="D495" s="110" t="s">
        <v>9</v>
      </c>
      <c r="E495" s="87">
        <v>900</v>
      </c>
      <c r="F495" s="51">
        <f t="shared" si="22"/>
        <v>1.3720411551366933</v>
      </c>
      <c r="G495" s="50">
        <f t="shared" si="23"/>
        <v>1.5627344101615244</v>
      </c>
      <c r="H495" s="52">
        <v>575.91359999999997</v>
      </c>
      <c r="I495" s="88" t="s">
        <v>35</v>
      </c>
      <c r="J495" s="55" t="s">
        <v>472</v>
      </c>
      <c r="K495" s="90" t="s">
        <v>485</v>
      </c>
      <c r="L495" s="89" t="s">
        <v>13</v>
      </c>
      <c r="M495" s="45" t="s">
        <v>473</v>
      </c>
    </row>
    <row r="496" spans="1:13" x14ac:dyDescent="0.2">
      <c r="A496" s="85">
        <v>42067</v>
      </c>
      <c r="B496" s="94" t="s">
        <v>844</v>
      </c>
      <c r="C496" s="43" t="s">
        <v>94</v>
      </c>
      <c r="D496" s="110" t="s">
        <v>9</v>
      </c>
      <c r="E496" s="87">
        <v>900</v>
      </c>
      <c r="F496" s="51">
        <f t="shared" si="22"/>
        <v>1.3720411551366933</v>
      </c>
      <c r="G496" s="50">
        <f t="shared" si="23"/>
        <v>1.5627344101615244</v>
      </c>
      <c r="H496" s="52">
        <v>575.91359999999997</v>
      </c>
      <c r="I496" s="88" t="s">
        <v>35</v>
      </c>
      <c r="J496" s="55" t="s">
        <v>472</v>
      </c>
      <c r="K496" s="90" t="s">
        <v>485</v>
      </c>
      <c r="L496" s="89" t="s">
        <v>13</v>
      </c>
      <c r="M496" s="45" t="s">
        <v>473</v>
      </c>
    </row>
    <row r="497" spans="1:13" x14ac:dyDescent="0.2">
      <c r="A497" s="85">
        <v>42067</v>
      </c>
      <c r="B497" s="94" t="s">
        <v>992</v>
      </c>
      <c r="C497" s="43" t="s">
        <v>94</v>
      </c>
      <c r="D497" s="106" t="s">
        <v>8</v>
      </c>
      <c r="E497" s="87">
        <v>700</v>
      </c>
      <c r="F497" s="51">
        <f t="shared" si="22"/>
        <v>1.0671431206618727</v>
      </c>
      <c r="G497" s="50">
        <f t="shared" si="23"/>
        <v>1.2154600967922966</v>
      </c>
      <c r="H497" s="52">
        <v>575.91359999999997</v>
      </c>
      <c r="I497" s="88" t="s">
        <v>12</v>
      </c>
      <c r="J497" s="55" t="s">
        <v>472</v>
      </c>
      <c r="K497" s="90" t="s">
        <v>486</v>
      </c>
      <c r="L497" s="89" t="s">
        <v>13</v>
      </c>
      <c r="M497" s="45" t="s">
        <v>473</v>
      </c>
    </row>
    <row r="498" spans="1:13" x14ac:dyDescent="0.2">
      <c r="A498" s="85">
        <v>42067</v>
      </c>
      <c r="B498" s="94" t="s">
        <v>993</v>
      </c>
      <c r="C498" s="43" t="s">
        <v>94</v>
      </c>
      <c r="D498" s="106" t="s">
        <v>8</v>
      </c>
      <c r="E498" s="87">
        <v>700</v>
      </c>
      <c r="F498" s="51">
        <f t="shared" si="22"/>
        <v>1.0671431206618727</v>
      </c>
      <c r="G498" s="50">
        <f t="shared" si="23"/>
        <v>1.2154600967922966</v>
      </c>
      <c r="H498" s="52">
        <v>575.91359999999997</v>
      </c>
      <c r="I498" s="88" t="s">
        <v>12</v>
      </c>
      <c r="J498" s="55" t="s">
        <v>472</v>
      </c>
      <c r="K498" s="90" t="s">
        <v>486</v>
      </c>
      <c r="L498" s="89" t="s">
        <v>13</v>
      </c>
      <c r="M498" s="45" t="s">
        <v>473</v>
      </c>
    </row>
    <row r="499" spans="1:13" x14ac:dyDescent="0.2">
      <c r="A499" s="85">
        <v>42067</v>
      </c>
      <c r="B499" s="94" t="s">
        <v>994</v>
      </c>
      <c r="C499" s="43" t="s">
        <v>215</v>
      </c>
      <c r="D499" s="106" t="s">
        <v>8</v>
      </c>
      <c r="E499" s="87">
        <v>1800</v>
      </c>
      <c r="F499" s="51">
        <f t="shared" si="22"/>
        <v>2.7440823102733867</v>
      </c>
      <c r="G499" s="50">
        <f t="shared" si="23"/>
        <v>3.1254688203230487</v>
      </c>
      <c r="H499" s="52">
        <v>575.91359999999997</v>
      </c>
      <c r="I499" s="88" t="s">
        <v>12</v>
      </c>
      <c r="J499" s="55" t="s">
        <v>472</v>
      </c>
      <c r="K499" s="90" t="s">
        <v>486</v>
      </c>
      <c r="L499" s="89" t="s">
        <v>13</v>
      </c>
      <c r="M499" s="45" t="s">
        <v>473</v>
      </c>
    </row>
    <row r="500" spans="1:13" x14ac:dyDescent="0.2">
      <c r="A500" s="85">
        <v>42067</v>
      </c>
      <c r="B500" s="94" t="s">
        <v>862</v>
      </c>
      <c r="C500" s="43" t="s">
        <v>94</v>
      </c>
      <c r="D500" s="106" t="s">
        <v>8</v>
      </c>
      <c r="E500" s="87">
        <v>1300</v>
      </c>
      <c r="F500" s="51">
        <f t="shared" si="22"/>
        <v>1.9818372240863349</v>
      </c>
      <c r="G500" s="50">
        <f t="shared" si="23"/>
        <v>2.2572830368999797</v>
      </c>
      <c r="H500" s="52">
        <v>575.91359999999997</v>
      </c>
      <c r="I500" s="88" t="s">
        <v>39</v>
      </c>
      <c r="J500" s="55" t="s">
        <v>472</v>
      </c>
      <c r="K500" s="90" t="s">
        <v>474</v>
      </c>
      <c r="L500" s="89" t="s">
        <v>13</v>
      </c>
      <c r="M500" s="45" t="s">
        <v>473</v>
      </c>
    </row>
    <row r="501" spans="1:13" x14ac:dyDescent="0.2">
      <c r="A501" s="85">
        <v>42067</v>
      </c>
      <c r="B501" s="94" t="s">
        <v>863</v>
      </c>
      <c r="C501" s="43" t="s">
        <v>94</v>
      </c>
      <c r="D501" s="106" t="s">
        <v>8</v>
      </c>
      <c r="E501" s="87">
        <v>800</v>
      </c>
      <c r="F501" s="51">
        <f t="shared" si="22"/>
        <v>1.2195921378992831</v>
      </c>
      <c r="G501" s="50">
        <f t="shared" si="23"/>
        <v>1.3890972534769106</v>
      </c>
      <c r="H501" s="52">
        <v>575.91359999999997</v>
      </c>
      <c r="I501" s="88" t="s">
        <v>39</v>
      </c>
      <c r="J501" s="55" t="s">
        <v>472</v>
      </c>
      <c r="K501" s="90" t="s">
        <v>474</v>
      </c>
      <c r="L501" s="89" t="s">
        <v>13</v>
      </c>
      <c r="M501" s="45" t="s">
        <v>473</v>
      </c>
    </row>
    <row r="502" spans="1:13" x14ac:dyDescent="0.2">
      <c r="A502" s="85">
        <v>42067</v>
      </c>
      <c r="B502" s="94" t="s">
        <v>864</v>
      </c>
      <c r="C502" s="43" t="s">
        <v>94</v>
      </c>
      <c r="D502" s="106" t="s">
        <v>8</v>
      </c>
      <c r="E502" s="87">
        <v>1500</v>
      </c>
      <c r="F502" s="51">
        <f t="shared" si="22"/>
        <v>2.2867352585611558</v>
      </c>
      <c r="G502" s="50">
        <f t="shared" si="23"/>
        <v>2.6045573502692072</v>
      </c>
      <c r="H502" s="52">
        <v>575.91359999999997</v>
      </c>
      <c r="I502" s="88" t="s">
        <v>39</v>
      </c>
      <c r="J502" s="55" t="s">
        <v>472</v>
      </c>
      <c r="K502" s="90" t="s">
        <v>474</v>
      </c>
      <c r="L502" s="89" t="s">
        <v>13</v>
      </c>
      <c r="M502" s="45" t="s">
        <v>473</v>
      </c>
    </row>
    <row r="503" spans="1:13" x14ac:dyDescent="0.2">
      <c r="A503" s="85">
        <v>42067</v>
      </c>
      <c r="B503" s="94" t="s">
        <v>865</v>
      </c>
      <c r="C503" s="43" t="s">
        <v>94</v>
      </c>
      <c r="D503" s="106" t="s">
        <v>8</v>
      </c>
      <c r="E503" s="87">
        <v>1500</v>
      </c>
      <c r="F503" s="51">
        <f t="shared" si="22"/>
        <v>2.2867352585611558</v>
      </c>
      <c r="G503" s="50">
        <f t="shared" si="23"/>
        <v>2.6045573502692072</v>
      </c>
      <c r="H503" s="52">
        <v>575.91359999999997</v>
      </c>
      <c r="I503" s="88" t="s">
        <v>39</v>
      </c>
      <c r="J503" s="55" t="s">
        <v>472</v>
      </c>
      <c r="K503" s="90" t="s">
        <v>474</v>
      </c>
      <c r="L503" s="89" t="s">
        <v>13</v>
      </c>
      <c r="M503" s="45" t="s">
        <v>473</v>
      </c>
    </row>
    <row r="504" spans="1:13" x14ac:dyDescent="0.2">
      <c r="A504" s="85">
        <v>42067</v>
      </c>
      <c r="B504" s="94" t="s">
        <v>866</v>
      </c>
      <c r="C504" s="43" t="s">
        <v>94</v>
      </c>
      <c r="D504" s="106" t="s">
        <v>8</v>
      </c>
      <c r="E504" s="87">
        <v>800</v>
      </c>
      <c r="F504" s="51">
        <f t="shared" si="22"/>
        <v>1.2195921378992831</v>
      </c>
      <c r="G504" s="50">
        <f t="shared" si="23"/>
        <v>1.3890972534769106</v>
      </c>
      <c r="H504" s="52">
        <v>575.91359999999997</v>
      </c>
      <c r="I504" s="88" t="s">
        <v>39</v>
      </c>
      <c r="J504" s="55" t="s">
        <v>472</v>
      </c>
      <c r="K504" s="90" t="s">
        <v>474</v>
      </c>
      <c r="L504" s="89" t="s">
        <v>13</v>
      </c>
      <c r="M504" s="45" t="s">
        <v>473</v>
      </c>
    </row>
    <row r="505" spans="1:13" x14ac:dyDescent="0.2">
      <c r="A505" s="85">
        <v>42067</v>
      </c>
      <c r="B505" s="94" t="s">
        <v>867</v>
      </c>
      <c r="C505" s="43" t="s">
        <v>94</v>
      </c>
      <c r="D505" s="106" t="s">
        <v>8</v>
      </c>
      <c r="E505" s="87">
        <v>1300</v>
      </c>
      <c r="F505" s="51">
        <f t="shared" si="22"/>
        <v>1.9818372240863349</v>
      </c>
      <c r="G505" s="50">
        <f t="shared" si="23"/>
        <v>2.2572830368999797</v>
      </c>
      <c r="H505" s="52">
        <v>575.91359999999997</v>
      </c>
      <c r="I505" s="88" t="s">
        <v>39</v>
      </c>
      <c r="J505" s="55" t="s">
        <v>472</v>
      </c>
      <c r="K505" s="90" t="s">
        <v>474</v>
      </c>
      <c r="L505" s="89" t="s">
        <v>13</v>
      </c>
      <c r="M505" s="45" t="s">
        <v>473</v>
      </c>
    </row>
    <row r="506" spans="1:13" x14ac:dyDescent="0.2">
      <c r="A506" s="85">
        <v>42067</v>
      </c>
      <c r="B506" s="94" t="s">
        <v>868</v>
      </c>
      <c r="C506" s="43" t="s">
        <v>94</v>
      </c>
      <c r="D506" s="106" t="s">
        <v>8</v>
      </c>
      <c r="E506" s="87">
        <v>800</v>
      </c>
      <c r="F506" s="51">
        <f t="shared" si="22"/>
        <v>1.2195921378992831</v>
      </c>
      <c r="G506" s="50">
        <f t="shared" si="23"/>
        <v>1.3890972534769106</v>
      </c>
      <c r="H506" s="52">
        <v>575.91359999999997</v>
      </c>
      <c r="I506" s="88" t="s">
        <v>39</v>
      </c>
      <c r="J506" s="55" t="s">
        <v>472</v>
      </c>
      <c r="K506" s="90" t="s">
        <v>484</v>
      </c>
      <c r="L506" s="89" t="s">
        <v>13</v>
      </c>
      <c r="M506" s="45" t="s">
        <v>473</v>
      </c>
    </row>
    <row r="507" spans="1:13" x14ac:dyDescent="0.2">
      <c r="A507" s="85">
        <v>42067</v>
      </c>
      <c r="B507" s="94" t="s">
        <v>869</v>
      </c>
      <c r="C507" s="43" t="s">
        <v>94</v>
      </c>
      <c r="D507" s="106" t="s">
        <v>8</v>
      </c>
      <c r="E507" s="87">
        <v>300</v>
      </c>
      <c r="F507" s="51">
        <f t="shared" si="22"/>
        <v>0.45734705171223117</v>
      </c>
      <c r="G507" s="50">
        <f t="shared" si="23"/>
        <v>0.52091147005384142</v>
      </c>
      <c r="H507" s="52">
        <v>575.91359999999997</v>
      </c>
      <c r="I507" s="88" t="s">
        <v>39</v>
      </c>
      <c r="J507" s="55" t="s">
        <v>472</v>
      </c>
      <c r="K507" s="90" t="s">
        <v>484</v>
      </c>
      <c r="L507" s="89" t="s">
        <v>13</v>
      </c>
      <c r="M507" s="45" t="s">
        <v>473</v>
      </c>
    </row>
    <row r="508" spans="1:13" x14ac:dyDescent="0.2">
      <c r="A508" s="85">
        <v>42067</v>
      </c>
      <c r="B508" s="94" t="s">
        <v>870</v>
      </c>
      <c r="C508" s="43" t="s">
        <v>94</v>
      </c>
      <c r="D508" s="106" t="s">
        <v>8</v>
      </c>
      <c r="E508" s="87">
        <v>300</v>
      </c>
      <c r="F508" s="51">
        <f t="shared" si="22"/>
        <v>0.45734705171223117</v>
      </c>
      <c r="G508" s="50">
        <f t="shared" si="23"/>
        <v>0.52091147005384142</v>
      </c>
      <c r="H508" s="52">
        <v>575.91359999999997</v>
      </c>
      <c r="I508" s="88" t="s">
        <v>39</v>
      </c>
      <c r="J508" s="55" t="s">
        <v>472</v>
      </c>
      <c r="K508" s="90" t="s">
        <v>484</v>
      </c>
      <c r="L508" s="89" t="s">
        <v>13</v>
      </c>
      <c r="M508" s="45" t="s">
        <v>473</v>
      </c>
    </row>
    <row r="509" spans="1:13" x14ac:dyDescent="0.2">
      <c r="A509" s="85">
        <v>42067</v>
      </c>
      <c r="B509" s="94" t="s">
        <v>861</v>
      </c>
      <c r="C509" s="43" t="s">
        <v>94</v>
      </c>
      <c r="D509" s="106" t="s">
        <v>8</v>
      </c>
      <c r="E509" s="87">
        <v>800</v>
      </c>
      <c r="F509" s="51">
        <f t="shared" si="22"/>
        <v>1.2195921378992831</v>
      </c>
      <c r="G509" s="50">
        <f t="shared" si="23"/>
        <v>1.3890972534769106</v>
      </c>
      <c r="H509" s="52">
        <v>575.91359999999997</v>
      </c>
      <c r="I509" s="88" t="s">
        <v>39</v>
      </c>
      <c r="J509" s="55" t="s">
        <v>472</v>
      </c>
      <c r="K509" s="90" t="s">
        <v>484</v>
      </c>
      <c r="L509" s="89" t="s">
        <v>13</v>
      </c>
      <c r="M509" s="45" t="s">
        <v>473</v>
      </c>
    </row>
    <row r="510" spans="1:13" x14ac:dyDescent="0.2">
      <c r="A510" s="85">
        <v>42067</v>
      </c>
      <c r="B510" s="43" t="s">
        <v>871</v>
      </c>
      <c r="C510" s="43" t="s">
        <v>94</v>
      </c>
      <c r="D510" s="95" t="s">
        <v>8</v>
      </c>
      <c r="E510" s="87">
        <v>700</v>
      </c>
      <c r="F510" s="51">
        <f t="shared" si="22"/>
        <v>1.0671431206618727</v>
      </c>
      <c r="G510" s="50">
        <f t="shared" si="23"/>
        <v>1.2154600967922966</v>
      </c>
      <c r="H510" s="52">
        <v>575.91359999999997</v>
      </c>
      <c r="I510" s="88" t="s">
        <v>39</v>
      </c>
      <c r="J510" s="55" t="s">
        <v>472</v>
      </c>
      <c r="K510" s="90" t="s">
        <v>488</v>
      </c>
      <c r="L510" s="89" t="s">
        <v>13</v>
      </c>
      <c r="M510" s="45" t="s">
        <v>473</v>
      </c>
    </row>
    <row r="511" spans="1:13" x14ac:dyDescent="0.2">
      <c r="A511" s="85">
        <v>42067</v>
      </c>
      <c r="B511" s="43" t="s">
        <v>872</v>
      </c>
      <c r="C511" s="43" t="s">
        <v>94</v>
      </c>
      <c r="D511" s="95" t="s">
        <v>8</v>
      </c>
      <c r="E511" s="87">
        <v>200</v>
      </c>
      <c r="F511" s="51">
        <f t="shared" si="22"/>
        <v>0.30489803447482078</v>
      </c>
      <c r="G511" s="50">
        <f t="shared" si="23"/>
        <v>0.34727431336922765</v>
      </c>
      <c r="H511" s="52">
        <v>575.91359999999997</v>
      </c>
      <c r="I511" s="88" t="s">
        <v>39</v>
      </c>
      <c r="J511" s="55" t="s">
        <v>472</v>
      </c>
      <c r="K511" s="90" t="s">
        <v>488</v>
      </c>
      <c r="L511" s="89" t="s">
        <v>13</v>
      </c>
      <c r="M511" s="45" t="s">
        <v>473</v>
      </c>
    </row>
    <row r="512" spans="1:13" x14ac:dyDescent="0.2">
      <c r="A512" s="85">
        <v>42067</v>
      </c>
      <c r="B512" s="43" t="s">
        <v>873</v>
      </c>
      <c r="C512" s="43" t="s">
        <v>94</v>
      </c>
      <c r="D512" s="95" t="s">
        <v>8</v>
      </c>
      <c r="E512" s="87">
        <v>300</v>
      </c>
      <c r="F512" s="51">
        <f t="shared" si="22"/>
        <v>0.45734705171223117</v>
      </c>
      <c r="G512" s="50">
        <f t="shared" si="23"/>
        <v>0.52091147005384142</v>
      </c>
      <c r="H512" s="52">
        <v>575.91359999999997</v>
      </c>
      <c r="I512" s="88" t="s">
        <v>39</v>
      </c>
      <c r="J512" s="55" t="s">
        <v>472</v>
      </c>
      <c r="K512" s="90" t="s">
        <v>488</v>
      </c>
      <c r="L512" s="89" t="s">
        <v>13</v>
      </c>
      <c r="M512" s="45" t="s">
        <v>473</v>
      </c>
    </row>
    <row r="513" spans="1:13" x14ac:dyDescent="0.2">
      <c r="A513" s="85">
        <v>42067</v>
      </c>
      <c r="B513" s="43" t="s">
        <v>874</v>
      </c>
      <c r="C513" s="43" t="s">
        <v>94</v>
      </c>
      <c r="D513" s="95" t="s">
        <v>8</v>
      </c>
      <c r="E513" s="87">
        <v>200</v>
      </c>
      <c r="F513" s="51">
        <f t="shared" ref="F513:F576" si="24">E513/655.957</f>
        <v>0.30489803447482078</v>
      </c>
      <c r="G513" s="50">
        <f t="shared" ref="G513:G576" si="25">E513/H513</f>
        <v>0.34727431336922765</v>
      </c>
      <c r="H513" s="52">
        <v>575.91359999999997</v>
      </c>
      <c r="I513" s="88" t="s">
        <v>39</v>
      </c>
      <c r="J513" s="55" t="s">
        <v>472</v>
      </c>
      <c r="K513" s="90" t="s">
        <v>488</v>
      </c>
      <c r="L513" s="89" t="s">
        <v>13</v>
      </c>
      <c r="M513" s="45" t="s">
        <v>473</v>
      </c>
    </row>
    <row r="514" spans="1:13" x14ac:dyDescent="0.2">
      <c r="A514" s="85">
        <v>42067</v>
      </c>
      <c r="B514" s="43" t="s">
        <v>875</v>
      </c>
      <c r="C514" s="43" t="s">
        <v>94</v>
      </c>
      <c r="D514" s="95" t="s">
        <v>8</v>
      </c>
      <c r="E514" s="87">
        <v>200</v>
      </c>
      <c r="F514" s="51">
        <f t="shared" si="24"/>
        <v>0.30489803447482078</v>
      </c>
      <c r="G514" s="50">
        <f t="shared" si="25"/>
        <v>0.34727431336922765</v>
      </c>
      <c r="H514" s="52">
        <v>575.91359999999997</v>
      </c>
      <c r="I514" s="88" t="s">
        <v>39</v>
      </c>
      <c r="J514" s="55" t="s">
        <v>472</v>
      </c>
      <c r="K514" s="90" t="s">
        <v>488</v>
      </c>
      <c r="L514" s="89" t="s">
        <v>13</v>
      </c>
      <c r="M514" s="45" t="s">
        <v>473</v>
      </c>
    </row>
    <row r="515" spans="1:13" x14ac:dyDescent="0.2">
      <c r="A515" s="85">
        <v>42067</v>
      </c>
      <c r="B515" s="43" t="s">
        <v>876</v>
      </c>
      <c r="C515" s="43" t="s">
        <v>94</v>
      </c>
      <c r="D515" s="95" t="s">
        <v>8</v>
      </c>
      <c r="E515" s="87">
        <v>200</v>
      </c>
      <c r="F515" s="51">
        <f t="shared" si="24"/>
        <v>0.30489803447482078</v>
      </c>
      <c r="G515" s="50">
        <f t="shared" si="25"/>
        <v>0.34727431336922765</v>
      </c>
      <c r="H515" s="52">
        <v>575.91359999999997</v>
      </c>
      <c r="I515" s="88" t="s">
        <v>39</v>
      </c>
      <c r="J515" s="55" t="s">
        <v>472</v>
      </c>
      <c r="K515" s="90" t="s">
        <v>488</v>
      </c>
      <c r="L515" s="89" t="s">
        <v>13</v>
      </c>
      <c r="M515" s="45" t="s">
        <v>473</v>
      </c>
    </row>
    <row r="516" spans="1:13" x14ac:dyDescent="0.2">
      <c r="A516" s="85">
        <v>42067</v>
      </c>
      <c r="B516" s="43" t="s">
        <v>877</v>
      </c>
      <c r="C516" s="43" t="s">
        <v>94</v>
      </c>
      <c r="D516" s="95" t="s">
        <v>8</v>
      </c>
      <c r="E516" s="87">
        <v>200</v>
      </c>
      <c r="F516" s="51">
        <f t="shared" si="24"/>
        <v>0.30489803447482078</v>
      </c>
      <c r="G516" s="50">
        <f t="shared" si="25"/>
        <v>0.34727431336922765</v>
      </c>
      <c r="H516" s="52">
        <v>575.91359999999997</v>
      </c>
      <c r="I516" s="88" t="s">
        <v>39</v>
      </c>
      <c r="J516" s="55" t="s">
        <v>472</v>
      </c>
      <c r="K516" s="90" t="s">
        <v>488</v>
      </c>
      <c r="L516" s="89" t="s">
        <v>13</v>
      </c>
      <c r="M516" s="45" t="s">
        <v>473</v>
      </c>
    </row>
    <row r="517" spans="1:13" x14ac:dyDescent="0.2">
      <c r="A517" s="85">
        <v>42067</v>
      </c>
      <c r="B517" s="43" t="s">
        <v>878</v>
      </c>
      <c r="C517" s="43" t="s">
        <v>94</v>
      </c>
      <c r="D517" s="95" t="s">
        <v>8</v>
      </c>
      <c r="E517" s="87">
        <v>400</v>
      </c>
      <c r="F517" s="51">
        <f t="shared" si="24"/>
        <v>0.60979606894964156</v>
      </c>
      <c r="G517" s="50">
        <f t="shared" si="25"/>
        <v>0.6945486267384553</v>
      </c>
      <c r="H517" s="52">
        <v>575.91359999999997</v>
      </c>
      <c r="I517" s="88" t="s">
        <v>39</v>
      </c>
      <c r="J517" s="55" t="s">
        <v>472</v>
      </c>
      <c r="K517" s="90" t="s">
        <v>488</v>
      </c>
      <c r="L517" s="89" t="s">
        <v>13</v>
      </c>
      <c r="M517" s="45" t="s">
        <v>473</v>
      </c>
    </row>
    <row r="518" spans="1:13" x14ac:dyDescent="0.2">
      <c r="A518" s="85">
        <v>42067</v>
      </c>
      <c r="B518" s="43" t="s">
        <v>879</v>
      </c>
      <c r="C518" s="43" t="s">
        <v>94</v>
      </c>
      <c r="D518" s="95" t="s">
        <v>8</v>
      </c>
      <c r="E518" s="87">
        <v>400</v>
      </c>
      <c r="F518" s="51">
        <f t="shared" si="24"/>
        <v>0.60979606894964156</v>
      </c>
      <c r="G518" s="50">
        <f t="shared" si="25"/>
        <v>0.6945486267384553</v>
      </c>
      <c r="H518" s="52">
        <v>575.91359999999997</v>
      </c>
      <c r="I518" s="88" t="s">
        <v>39</v>
      </c>
      <c r="J518" s="55" t="s">
        <v>472</v>
      </c>
      <c r="K518" s="90" t="s">
        <v>488</v>
      </c>
      <c r="L518" s="89" t="s">
        <v>13</v>
      </c>
      <c r="M518" s="45" t="s">
        <v>473</v>
      </c>
    </row>
    <row r="519" spans="1:13" x14ac:dyDescent="0.2">
      <c r="A519" s="85">
        <v>42067</v>
      </c>
      <c r="B519" s="43" t="s">
        <v>880</v>
      </c>
      <c r="C519" s="43" t="s">
        <v>94</v>
      </c>
      <c r="D519" s="95" t="s">
        <v>8</v>
      </c>
      <c r="E519" s="87">
        <v>300</v>
      </c>
      <c r="F519" s="51">
        <f t="shared" si="24"/>
        <v>0.45734705171223117</v>
      </c>
      <c r="G519" s="50">
        <f t="shared" si="25"/>
        <v>0.52091147005384142</v>
      </c>
      <c r="H519" s="52">
        <v>575.91359999999997</v>
      </c>
      <c r="I519" s="88" t="s">
        <v>39</v>
      </c>
      <c r="J519" s="55" t="s">
        <v>472</v>
      </c>
      <c r="K519" s="90" t="s">
        <v>488</v>
      </c>
      <c r="L519" s="89" t="s">
        <v>13</v>
      </c>
      <c r="M519" s="45" t="s">
        <v>473</v>
      </c>
    </row>
    <row r="520" spans="1:13" x14ac:dyDescent="0.2">
      <c r="A520" s="85">
        <v>42067</v>
      </c>
      <c r="B520" s="43" t="s">
        <v>881</v>
      </c>
      <c r="C520" s="43" t="s">
        <v>94</v>
      </c>
      <c r="D520" s="95" t="s">
        <v>8</v>
      </c>
      <c r="E520" s="87">
        <v>400</v>
      </c>
      <c r="F520" s="51">
        <f t="shared" si="24"/>
        <v>0.60979606894964156</v>
      </c>
      <c r="G520" s="50">
        <f t="shared" si="25"/>
        <v>0.6945486267384553</v>
      </c>
      <c r="H520" s="52">
        <v>575.91359999999997</v>
      </c>
      <c r="I520" s="88" t="s">
        <v>39</v>
      </c>
      <c r="J520" s="55" t="s">
        <v>472</v>
      </c>
      <c r="K520" s="90" t="s">
        <v>488</v>
      </c>
      <c r="L520" s="89" t="s">
        <v>13</v>
      </c>
      <c r="M520" s="45" t="s">
        <v>473</v>
      </c>
    </row>
    <row r="521" spans="1:13" x14ac:dyDescent="0.2">
      <c r="A521" s="85">
        <v>42067</v>
      </c>
      <c r="B521" s="43" t="s">
        <v>882</v>
      </c>
      <c r="C521" s="43" t="s">
        <v>94</v>
      </c>
      <c r="D521" s="95" t="s">
        <v>8</v>
      </c>
      <c r="E521" s="87">
        <v>200</v>
      </c>
      <c r="F521" s="51">
        <f t="shared" si="24"/>
        <v>0.30489803447482078</v>
      </c>
      <c r="G521" s="50">
        <f t="shared" si="25"/>
        <v>0.34727431336922765</v>
      </c>
      <c r="H521" s="52">
        <v>575.91359999999997</v>
      </c>
      <c r="I521" s="88" t="s">
        <v>39</v>
      </c>
      <c r="J521" s="55" t="s">
        <v>472</v>
      </c>
      <c r="K521" s="90" t="s">
        <v>488</v>
      </c>
      <c r="L521" s="89" t="s">
        <v>13</v>
      </c>
      <c r="M521" s="45" t="s">
        <v>473</v>
      </c>
    </row>
    <row r="522" spans="1:13" x14ac:dyDescent="0.2">
      <c r="A522" s="85">
        <v>42067</v>
      </c>
      <c r="B522" s="43" t="s">
        <v>883</v>
      </c>
      <c r="C522" s="43" t="s">
        <v>94</v>
      </c>
      <c r="D522" s="95" t="s">
        <v>8</v>
      </c>
      <c r="E522" s="87">
        <v>400</v>
      </c>
      <c r="F522" s="51">
        <f t="shared" si="24"/>
        <v>0.60979606894964156</v>
      </c>
      <c r="G522" s="50">
        <f t="shared" si="25"/>
        <v>0.6945486267384553</v>
      </c>
      <c r="H522" s="52">
        <v>575.91359999999997</v>
      </c>
      <c r="I522" s="88" t="s">
        <v>39</v>
      </c>
      <c r="J522" s="55" t="s">
        <v>472</v>
      </c>
      <c r="K522" s="90" t="s">
        <v>488</v>
      </c>
      <c r="L522" s="89" t="s">
        <v>13</v>
      </c>
      <c r="M522" s="45" t="s">
        <v>473</v>
      </c>
    </row>
    <row r="523" spans="1:13" x14ac:dyDescent="0.2">
      <c r="A523" s="85">
        <v>42067</v>
      </c>
      <c r="B523" s="43" t="s">
        <v>884</v>
      </c>
      <c r="C523" s="43" t="s">
        <v>94</v>
      </c>
      <c r="D523" s="95" t="s">
        <v>8</v>
      </c>
      <c r="E523" s="87">
        <v>400</v>
      </c>
      <c r="F523" s="51">
        <f t="shared" si="24"/>
        <v>0.60979606894964156</v>
      </c>
      <c r="G523" s="50">
        <f t="shared" si="25"/>
        <v>0.6945486267384553</v>
      </c>
      <c r="H523" s="52">
        <v>575.91359999999997</v>
      </c>
      <c r="I523" s="88" t="s">
        <v>39</v>
      </c>
      <c r="J523" s="55" t="s">
        <v>472</v>
      </c>
      <c r="K523" s="90" t="s">
        <v>488</v>
      </c>
      <c r="L523" s="89" t="s">
        <v>13</v>
      </c>
      <c r="M523" s="45" t="s">
        <v>473</v>
      </c>
    </row>
    <row r="524" spans="1:13" x14ac:dyDescent="0.2">
      <c r="A524" s="85">
        <v>42067</v>
      </c>
      <c r="B524" s="43" t="s">
        <v>885</v>
      </c>
      <c r="C524" s="43" t="s">
        <v>94</v>
      </c>
      <c r="D524" s="95" t="s">
        <v>8</v>
      </c>
      <c r="E524" s="87">
        <v>600</v>
      </c>
      <c r="F524" s="51">
        <f t="shared" si="24"/>
        <v>0.91469410342446233</v>
      </c>
      <c r="G524" s="50">
        <f t="shared" si="25"/>
        <v>1.0418229401076828</v>
      </c>
      <c r="H524" s="52">
        <v>575.91359999999997</v>
      </c>
      <c r="I524" s="88" t="s">
        <v>39</v>
      </c>
      <c r="J524" s="55" t="s">
        <v>472</v>
      </c>
      <c r="K524" s="90" t="s">
        <v>488</v>
      </c>
      <c r="L524" s="89" t="s">
        <v>13</v>
      </c>
      <c r="M524" s="45" t="s">
        <v>473</v>
      </c>
    </row>
    <row r="525" spans="1:13" x14ac:dyDescent="0.2">
      <c r="A525" s="85">
        <v>42067</v>
      </c>
      <c r="B525" s="43" t="s">
        <v>886</v>
      </c>
      <c r="C525" s="43" t="s">
        <v>94</v>
      </c>
      <c r="D525" s="95" t="s">
        <v>8</v>
      </c>
      <c r="E525" s="87">
        <v>200</v>
      </c>
      <c r="F525" s="51">
        <f t="shared" si="24"/>
        <v>0.30489803447482078</v>
      </c>
      <c r="G525" s="50">
        <f t="shared" si="25"/>
        <v>0.34727431336922765</v>
      </c>
      <c r="H525" s="52">
        <v>575.91359999999997</v>
      </c>
      <c r="I525" s="88" t="s">
        <v>39</v>
      </c>
      <c r="J525" s="55" t="s">
        <v>472</v>
      </c>
      <c r="K525" s="90" t="s">
        <v>488</v>
      </c>
      <c r="L525" s="89" t="s">
        <v>13</v>
      </c>
      <c r="M525" s="45" t="s">
        <v>473</v>
      </c>
    </row>
    <row r="526" spans="1:13" x14ac:dyDescent="0.2">
      <c r="A526" s="85">
        <v>42067</v>
      </c>
      <c r="B526" s="43" t="s">
        <v>887</v>
      </c>
      <c r="C526" s="43" t="s">
        <v>94</v>
      </c>
      <c r="D526" s="95" t="s">
        <v>8</v>
      </c>
      <c r="E526" s="87">
        <v>700</v>
      </c>
      <c r="F526" s="51">
        <f t="shared" si="24"/>
        <v>1.0671431206618727</v>
      </c>
      <c r="G526" s="50">
        <f t="shared" si="25"/>
        <v>1.2154600967922966</v>
      </c>
      <c r="H526" s="52">
        <v>575.91359999999997</v>
      </c>
      <c r="I526" s="88" t="s">
        <v>39</v>
      </c>
      <c r="J526" s="55" t="s">
        <v>472</v>
      </c>
      <c r="K526" s="90" t="s">
        <v>488</v>
      </c>
      <c r="L526" s="89" t="s">
        <v>13</v>
      </c>
      <c r="M526" s="45" t="s">
        <v>473</v>
      </c>
    </row>
    <row r="527" spans="1:13" x14ac:dyDescent="0.2">
      <c r="A527" s="85">
        <v>42068</v>
      </c>
      <c r="B527" s="97" t="s">
        <v>629</v>
      </c>
      <c r="C527" s="43" t="s">
        <v>94</v>
      </c>
      <c r="D527" s="98" t="s">
        <v>11</v>
      </c>
      <c r="E527" s="87">
        <v>800</v>
      </c>
      <c r="F527" s="51">
        <f t="shared" si="24"/>
        <v>1.2195921378992831</v>
      </c>
      <c r="G527" s="50">
        <f t="shared" si="25"/>
        <v>1.3890972534769106</v>
      </c>
      <c r="H527" s="52">
        <v>575.91359999999997</v>
      </c>
      <c r="I527" s="88" t="s">
        <v>38</v>
      </c>
      <c r="J527" s="55" t="s">
        <v>472</v>
      </c>
      <c r="K527" s="90" t="s">
        <v>494</v>
      </c>
      <c r="L527" s="93" t="s">
        <v>13</v>
      </c>
      <c r="M527" s="45" t="s">
        <v>473</v>
      </c>
    </row>
    <row r="528" spans="1:13" x14ac:dyDescent="0.2">
      <c r="A528" s="85">
        <v>42068</v>
      </c>
      <c r="B528" s="97" t="s">
        <v>582</v>
      </c>
      <c r="C528" s="43" t="s">
        <v>94</v>
      </c>
      <c r="D528" s="98" t="s">
        <v>11</v>
      </c>
      <c r="E528" s="87">
        <v>800</v>
      </c>
      <c r="F528" s="51">
        <f t="shared" si="24"/>
        <v>1.2195921378992831</v>
      </c>
      <c r="G528" s="50">
        <f t="shared" si="25"/>
        <v>1.3890972534769106</v>
      </c>
      <c r="H528" s="52">
        <v>575.91359999999997</v>
      </c>
      <c r="I528" s="88" t="s">
        <v>38</v>
      </c>
      <c r="J528" s="55" t="s">
        <v>472</v>
      </c>
      <c r="K528" s="90" t="s">
        <v>494</v>
      </c>
      <c r="L528" s="93" t="s">
        <v>13</v>
      </c>
      <c r="M528" s="45" t="s">
        <v>473</v>
      </c>
    </row>
    <row r="529" spans="1:13" x14ac:dyDescent="0.2">
      <c r="A529" s="85">
        <v>42068</v>
      </c>
      <c r="B529" s="97" t="s">
        <v>583</v>
      </c>
      <c r="C529" s="43" t="s">
        <v>94</v>
      </c>
      <c r="D529" s="98" t="s">
        <v>11</v>
      </c>
      <c r="E529" s="87">
        <v>400</v>
      </c>
      <c r="F529" s="51">
        <f t="shared" si="24"/>
        <v>0.60979606894964156</v>
      </c>
      <c r="G529" s="50">
        <f t="shared" si="25"/>
        <v>0.6945486267384553</v>
      </c>
      <c r="H529" s="52">
        <v>575.91359999999997</v>
      </c>
      <c r="I529" s="88" t="s">
        <v>38</v>
      </c>
      <c r="J529" s="55" t="s">
        <v>472</v>
      </c>
      <c r="K529" s="90" t="s">
        <v>495</v>
      </c>
      <c r="L529" s="93" t="s">
        <v>13</v>
      </c>
      <c r="M529" s="45" t="s">
        <v>473</v>
      </c>
    </row>
    <row r="530" spans="1:13" x14ac:dyDescent="0.2">
      <c r="A530" s="85">
        <v>42068</v>
      </c>
      <c r="B530" s="97" t="s">
        <v>584</v>
      </c>
      <c r="C530" s="43" t="s">
        <v>94</v>
      </c>
      <c r="D530" s="98" t="s">
        <v>11</v>
      </c>
      <c r="E530" s="87">
        <v>400</v>
      </c>
      <c r="F530" s="51">
        <f t="shared" si="24"/>
        <v>0.60979606894964156</v>
      </c>
      <c r="G530" s="50">
        <f t="shared" si="25"/>
        <v>0.6945486267384553</v>
      </c>
      <c r="H530" s="52">
        <v>575.91359999999997</v>
      </c>
      <c r="I530" s="88" t="s">
        <v>38</v>
      </c>
      <c r="J530" s="55" t="s">
        <v>472</v>
      </c>
      <c r="K530" s="90" t="s">
        <v>495</v>
      </c>
      <c r="L530" s="93" t="s">
        <v>13</v>
      </c>
      <c r="M530" s="45" t="s">
        <v>473</v>
      </c>
    </row>
    <row r="531" spans="1:13" x14ac:dyDescent="0.2">
      <c r="A531" s="85">
        <v>42068</v>
      </c>
      <c r="B531" s="121" t="s">
        <v>635</v>
      </c>
      <c r="C531" s="43" t="s">
        <v>94</v>
      </c>
      <c r="D531" s="43" t="s">
        <v>8</v>
      </c>
      <c r="E531" s="87">
        <v>600</v>
      </c>
      <c r="F531" s="51">
        <f t="shared" si="24"/>
        <v>0.91469410342446233</v>
      </c>
      <c r="G531" s="50">
        <f t="shared" si="25"/>
        <v>1.0418229401076828</v>
      </c>
      <c r="H531" s="52">
        <v>575.91359999999997</v>
      </c>
      <c r="I531" s="88" t="s">
        <v>36</v>
      </c>
      <c r="J531" s="55" t="s">
        <v>472</v>
      </c>
      <c r="K531" s="90" t="s">
        <v>490</v>
      </c>
      <c r="L531" s="89" t="s">
        <v>13</v>
      </c>
      <c r="M531" s="45" t="s">
        <v>473</v>
      </c>
    </row>
    <row r="532" spans="1:13" x14ac:dyDescent="0.2">
      <c r="A532" s="85">
        <v>42068</v>
      </c>
      <c r="B532" s="121" t="s">
        <v>584</v>
      </c>
      <c r="C532" s="43" t="s">
        <v>94</v>
      </c>
      <c r="D532" s="43" t="s">
        <v>8</v>
      </c>
      <c r="E532" s="87">
        <v>600</v>
      </c>
      <c r="F532" s="51">
        <f t="shared" si="24"/>
        <v>0.91469410342446233</v>
      </c>
      <c r="G532" s="50">
        <f t="shared" si="25"/>
        <v>1.0418229401076828</v>
      </c>
      <c r="H532" s="52">
        <v>575.91359999999997</v>
      </c>
      <c r="I532" s="88" t="s">
        <v>36</v>
      </c>
      <c r="J532" s="55" t="s">
        <v>472</v>
      </c>
      <c r="K532" s="90" t="s">
        <v>490</v>
      </c>
      <c r="L532" s="89" t="s">
        <v>13</v>
      </c>
      <c r="M532" s="45" t="s">
        <v>473</v>
      </c>
    </row>
    <row r="533" spans="1:13" x14ac:dyDescent="0.2">
      <c r="A533" s="85">
        <v>42068</v>
      </c>
      <c r="B533" s="43" t="s">
        <v>696</v>
      </c>
      <c r="C533" s="43" t="s">
        <v>94</v>
      </c>
      <c r="D533" s="43" t="s">
        <v>14</v>
      </c>
      <c r="E533" s="87">
        <v>700</v>
      </c>
      <c r="F533" s="51">
        <f t="shared" si="24"/>
        <v>1.0671431206618727</v>
      </c>
      <c r="G533" s="50">
        <f t="shared" si="25"/>
        <v>1.2154600967922966</v>
      </c>
      <c r="H533" s="52">
        <v>575.91359999999997</v>
      </c>
      <c r="I533" s="88" t="s">
        <v>15</v>
      </c>
      <c r="J533" s="55" t="s">
        <v>472</v>
      </c>
      <c r="K533" s="90" t="s">
        <v>487</v>
      </c>
      <c r="L533" s="93" t="s">
        <v>13</v>
      </c>
      <c r="M533" s="45" t="s">
        <v>473</v>
      </c>
    </row>
    <row r="534" spans="1:13" x14ac:dyDescent="0.2">
      <c r="A534" s="85">
        <v>42068</v>
      </c>
      <c r="B534" s="43" t="s">
        <v>697</v>
      </c>
      <c r="C534" s="43" t="s">
        <v>94</v>
      </c>
      <c r="D534" s="43" t="s">
        <v>14</v>
      </c>
      <c r="E534" s="87">
        <v>300</v>
      </c>
      <c r="F534" s="51">
        <f t="shared" si="24"/>
        <v>0.45734705171223117</v>
      </c>
      <c r="G534" s="50">
        <f t="shared" si="25"/>
        <v>0.52091147005384142</v>
      </c>
      <c r="H534" s="52">
        <v>575.91359999999997</v>
      </c>
      <c r="I534" s="88" t="s">
        <v>15</v>
      </c>
      <c r="J534" s="55" t="s">
        <v>472</v>
      </c>
      <c r="K534" s="90" t="s">
        <v>487</v>
      </c>
      <c r="L534" s="93" t="s">
        <v>13</v>
      </c>
      <c r="M534" s="45" t="s">
        <v>473</v>
      </c>
    </row>
    <row r="535" spans="1:13" x14ac:dyDescent="0.2">
      <c r="A535" s="85">
        <v>42068</v>
      </c>
      <c r="B535" s="43" t="s">
        <v>698</v>
      </c>
      <c r="C535" s="43" t="s">
        <v>94</v>
      </c>
      <c r="D535" s="43" t="s">
        <v>14</v>
      </c>
      <c r="E535" s="87">
        <v>300</v>
      </c>
      <c r="F535" s="51">
        <f t="shared" si="24"/>
        <v>0.45734705171223117</v>
      </c>
      <c r="G535" s="50">
        <f t="shared" si="25"/>
        <v>0.52091147005384142</v>
      </c>
      <c r="H535" s="52">
        <v>575.91359999999997</v>
      </c>
      <c r="I535" s="88" t="s">
        <v>15</v>
      </c>
      <c r="J535" s="55" t="s">
        <v>472</v>
      </c>
      <c r="K535" s="90" t="s">
        <v>487</v>
      </c>
      <c r="L535" s="93" t="s">
        <v>13</v>
      </c>
      <c r="M535" s="45" t="s">
        <v>473</v>
      </c>
    </row>
    <row r="536" spans="1:13" x14ac:dyDescent="0.2">
      <c r="A536" s="85">
        <v>42068</v>
      </c>
      <c r="B536" s="43" t="s">
        <v>699</v>
      </c>
      <c r="C536" s="43" t="s">
        <v>94</v>
      </c>
      <c r="D536" s="43" t="s">
        <v>14</v>
      </c>
      <c r="E536" s="87">
        <v>200</v>
      </c>
      <c r="F536" s="51">
        <f t="shared" si="24"/>
        <v>0.30489803447482078</v>
      </c>
      <c r="G536" s="50">
        <f t="shared" si="25"/>
        <v>0.34727431336922765</v>
      </c>
      <c r="H536" s="52">
        <v>575.91359999999997</v>
      </c>
      <c r="I536" s="88" t="s">
        <v>15</v>
      </c>
      <c r="J536" s="55" t="s">
        <v>472</v>
      </c>
      <c r="K536" s="90" t="s">
        <v>487</v>
      </c>
      <c r="L536" s="93" t="s">
        <v>13</v>
      </c>
      <c r="M536" s="45" t="s">
        <v>473</v>
      </c>
    </row>
    <row r="537" spans="1:13" x14ac:dyDescent="0.2">
      <c r="A537" s="85">
        <v>42068</v>
      </c>
      <c r="B537" s="121" t="s">
        <v>700</v>
      </c>
      <c r="C537" s="43" t="s">
        <v>94</v>
      </c>
      <c r="D537" s="43" t="s">
        <v>14</v>
      </c>
      <c r="E537" s="87">
        <v>200</v>
      </c>
      <c r="F537" s="51">
        <f t="shared" si="24"/>
        <v>0.30489803447482078</v>
      </c>
      <c r="G537" s="50">
        <f t="shared" si="25"/>
        <v>0.34727431336922765</v>
      </c>
      <c r="H537" s="52">
        <v>575.91359999999997</v>
      </c>
      <c r="I537" s="88" t="s">
        <v>15</v>
      </c>
      <c r="J537" s="55" t="s">
        <v>472</v>
      </c>
      <c r="K537" s="90" t="s">
        <v>487</v>
      </c>
      <c r="L537" s="93" t="s">
        <v>13</v>
      </c>
      <c r="M537" s="45" t="s">
        <v>473</v>
      </c>
    </row>
    <row r="538" spans="1:13" x14ac:dyDescent="0.2">
      <c r="A538" s="85">
        <v>42068</v>
      </c>
      <c r="B538" s="121" t="s">
        <v>701</v>
      </c>
      <c r="C538" s="43" t="s">
        <v>94</v>
      </c>
      <c r="D538" s="43" t="s">
        <v>14</v>
      </c>
      <c r="E538" s="87">
        <v>300</v>
      </c>
      <c r="F538" s="51">
        <f t="shared" si="24"/>
        <v>0.45734705171223117</v>
      </c>
      <c r="G538" s="50">
        <f t="shared" si="25"/>
        <v>0.52091147005384142</v>
      </c>
      <c r="H538" s="52">
        <v>575.91359999999997</v>
      </c>
      <c r="I538" s="88" t="s">
        <v>15</v>
      </c>
      <c r="J538" s="55" t="s">
        <v>472</v>
      </c>
      <c r="K538" s="90" t="s">
        <v>487</v>
      </c>
      <c r="L538" s="93" t="s">
        <v>13</v>
      </c>
      <c r="M538" s="45" t="s">
        <v>473</v>
      </c>
    </row>
    <row r="539" spans="1:13" x14ac:dyDescent="0.2">
      <c r="A539" s="85">
        <v>42068</v>
      </c>
      <c r="B539" s="121" t="s">
        <v>702</v>
      </c>
      <c r="C539" s="43" t="s">
        <v>94</v>
      </c>
      <c r="D539" s="43" t="s">
        <v>14</v>
      </c>
      <c r="E539" s="87">
        <v>300</v>
      </c>
      <c r="F539" s="51">
        <f t="shared" si="24"/>
        <v>0.45734705171223117</v>
      </c>
      <c r="G539" s="50">
        <f t="shared" si="25"/>
        <v>0.52091147005384142</v>
      </c>
      <c r="H539" s="52">
        <v>575.91359999999997</v>
      </c>
      <c r="I539" s="88" t="s">
        <v>15</v>
      </c>
      <c r="J539" s="55" t="s">
        <v>472</v>
      </c>
      <c r="K539" s="90" t="s">
        <v>487</v>
      </c>
      <c r="L539" s="93" t="s">
        <v>13</v>
      </c>
      <c r="M539" s="45" t="s">
        <v>473</v>
      </c>
    </row>
    <row r="540" spans="1:13" x14ac:dyDescent="0.2">
      <c r="A540" s="85">
        <v>42068</v>
      </c>
      <c r="B540" s="121" t="s">
        <v>703</v>
      </c>
      <c r="C540" s="43" t="s">
        <v>94</v>
      </c>
      <c r="D540" s="43" t="s">
        <v>14</v>
      </c>
      <c r="E540" s="87">
        <v>400</v>
      </c>
      <c r="F540" s="51">
        <f t="shared" si="24"/>
        <v>0.60979606894964156</v>
      </c>
      <c r="G540" s="50">
        <f t="shared" si="25"/>
        <v>0.6945486267384553</v>
      </c>
      <c r="H540" s="52">
        <v>575.91359999999997</v>
      </c>
      <c r="I540" s="88" t="s">
        <v>15</v>
      </c>
      <c r="J540" s="55" t="s">
        <v>472</v>
      </c>
      <c r="K540" s="90" t="s">
        <v>487</v>
      </c>
      <c r="L540" s="93" t="s">
        <v>13</v>
      </c>
      <c r="M540" s="45" t="s">
        <v>473</v>
      </c>
    </row>
    <row r="541" spans="1:13" x14ac:dyDescent="0.2">
      <c r="A541" s="85">
        <v>42068</v>
      </c>
      <c r="B541" s="121" t="s">
        <v>704</v>
      </c>
      <c r="C541" s="43" t="s">
        <v>94</v>
      </c>
      <c r="D541" s="43" t="s">
        <v>14</v>
      </c>
      <c r="E541" s="87">
        <v>400</v>
      </c>
      <c r="F541" s="51">
        <f t="shared" si="24"/>
        <v>0.60979606894964156</v>
      </c>
      <c r="G541" s="50">
        <f t="shared" si="25"/>
        <v>0.6945486267384553</v>
      </c>
      <c r="H541" s="52">
        <v>575.91359999999997</v>
      </c>
      <c r="I541" s="88" t="s">
        <v>15</v>
      </c>
      <c r="J541" s="55" t="s">
        <v>472</v>
      </c>
      <c r="K541" s="90" t="s">
        <v>487</v>
      </c>
      <c r="L541" s="93" t="s">
        <v>13</v>
      </c>
      <c r="M541" s="45" t="s">
        <v>473</v>
      </c>
    </row>
    <row r="542" spans="1:13" x14ac:dyDescent="0.2">
      <c r="A542" s="85">
        <v>42068</v>
      </c>
      <c r="B542" s="121" t="s">
        <v>705</v>
      </c>
      <c r="C542" s="43" t="s">
        <v>94</v>
      </c>
      <c r="D542" s="43" t="s">
        <v>14</v>
      </c>
      <c r="E542" s="87">
        <v>700</v>
      </c>
      <c r="F542" s="51">
        <f t="shared" si="24"/>
        <v>1.0671431206618727</v>
      </c>
      <c r="G542" s="50">
        <f t="shared" si="25"/>
        <v>1.2154600967922966</v>
      </c>
      <c r="H542" s="52">
        <v>575.91359999999997</v>
      </c>
      <c r="I542" s="88" t="s">
        <v>15</v>
      </c>
      <c r="J542" s="55" t="s">
        <v>472</v>
      </c>
      <c r="K542" s="90" t="s">
        <v>487</v>
      </c>
      <c r="L542" s="93" t="s">
        <v>13</v>
      </c>
      <c r="M542" s="45" t="s">
        <v>473</v>
      </c>
    </row>
    <row r="543" spans="1:13" x14ac:dyDescent="0.2">
      <c r="A543" s="85">
        <v>42068</v>
      </c>
      <c r="B543" s="121" t="s">
        <v>706</v>
      </c>
      <c r="C543" s="43" t="s">
        <v>94</v>
      </c>
      <c r="D543" s="43" t="s">
        <v>14</v>
      </c>
      <c r="E543" s="87">
        <v>400</v>
      </c>
      <c r="F543" s="51">
        <f t="shared" si="24"/>
        <v>0.60979606894964156</v>
      </c>
      <c r="G543" s="50">
        <f t="shared" si="25"/>
        <v>0.6945486267384553</v>
      </c>
      <c r="H543" s="52">
        <v>575.91359999999997</v>
      </c>
      <c r="I543" s="88" t="s">
        <v>15</v>
      </c>
      <c r="J543" s="55" t="s">
        <v>472</v>
      </c>
      <c r="K543" s="90" t="s">
        <v>487</v>
      </c>
      <c r="L543" s="93" t="s">
        <v>13</v>
      </c>
      <c r="M543" s="45" t="s">
        <v>473</v>
      </c>
    </row>
    <row r="544" spans="1:13" x14ac:dyDescent="0.2">
      <c r="A544" s="85">
        <v>42068</v>
      </c>
      <c r="B544" s="121" t="s">
        <v>707</v>
      </c>
      <c r="C544" s="43" t="s">
        <v>94</v>
      </c>
      <c r="D544" s="43" t="s">
        <v>14</v>
      </c>
      <c r="E544" s="87">
        <v>500</v>
      </c>
      <c r="F544" s="51">
        <f t="shared" si="24"/>
        <v>0.76224508618705189</v>
      </c>
      <c r="G544" s="50">
        <f t="shared" si="25"/>
        <v>0.86818578342306907</v>
      </c>
      <c r="H544" s="52">
        <v>575.91359999999997</v>
      </c>
      <c r="I544" s="88" t="s">
        <v>15</v>
      </c>
      <c r="J544" s="55" t="s">
        <v>472</v>
      </c>
      <c r="K544" s="90" t="s">
        <v>487</v>
      </c>
      <c r="L544" s="93" t="s">
        <v>13</v>
      </c>
      <c r="M544" s="45" t="s">
        <v>473</v>
      </c>
    </row>
    <row r="545" spans="1:13" x14ac:dyDescent="0.2">
      <c r="A545" s="85">
        <v>42068</v>
      </c>
      <c r="B545" s="121" t="s">
        <v>708</v>
      </c>
      <c r="C545" s="43" t="s">
        <v>94</v>
      </c>
      <c r="D545" s="43" t="s">
        <v>14</v>
      </c>
      <c r="E545" s="87">
        <v>300</v>
      </c>
      <c r="F545" s="51">
        <f t="shared" si="24"/>
        <v>0.45734705171223117</v>
      </c>
      <c r="G545" s="50">
        <f t="shared" si="25"/>
        <v>0.52091147005384142</v>
      </c>
      <c r="H545" s="52">
        <v>575.91359999999997</v>
      </c>
      <c r="I545" s="88" t="s">
        <v>15</v>
      </c>
      <c r="J545" s="55" t="s">
        <v>472</v>
      </c>
      <c r="K545" s="90" t="s">
        <v>487</v>
      </c>
      <c r="L545" s="93" t="s">
        <v>13</v>
      </c>
      <c r="M545" s="45" t="s">
        <v>473</v>
      </c>
    </row>
    <row r="546" spans="1:13" x14ac:dyDescent="0.2">
      <c r="A546" s="85">
        <v>42068</v>
      </c>
      <c r="B546" s="121" t="s">
        <v>709</v>
      </c>
      <c r="C546" s="43" t="s">
        <v>94</v>
      </c>
      <c r="D546" s="43" t="s">
        <v>14</v>
      </c>
      <c r="E546" s="87">
        <v>400</v>
      </c>
      <c r="F546" s="51">
        <f t="shared" si="24"/>
        <v>0.60979606894964156</v>
      </c>
      <c r="G546" s="50">
        <f t="shared" si="25"/>
        <v>0.6945486267384553</v>
      </c>
      <c r="H546" s="52">
        <v>575.91359999999997</v>
      </c>
      <c r="I546" s="88" t="s">
        <v>15</v>
      </c>
      <c r="J546" s="55" t="s">
        <v>472</v>
      </c>
      <c r="K546" s="90" t="s">
        <v>487</v>
      </c>
      <c r="L546" s="93" t="s">
        <v>13</v>
      </c>
      <c r="M546" s="45" t="s">
        <v>473</v>
      </c>
    </row>
    <row r="547" spans="1:13" x14ac:dyDescent="0.2">
      <c r="A547" s="85">
        <v>42068</v>
      </c>
      <c r="B547" s="121" t="s">
        <v>710</v>
      </c>
      <c r="C547" s="43" t="s">
        <v>94</v>
      </c>
      <c r="D547" s="43" t="s">
        <v>14</v>
      </c>
      <c r="E547" s="87">
        <v>300</v>
      </c>
      <c r="F547" s="51">
        <f t="shared" si="24"/>
        <v>0.45734705171223117</v>
      </c>
      <c r="G547" s="50">
        <f t="shared" si="25"/>
        <v>0.52091147005384142</v>
      </c>
      <c r="H547" s="52">
        <v>575.91359999999997</v>
      </c>
      <c r="I547" s="88" t="s">
        <v>15</v>
      </c>
      <c r="J547" s="55" t="s">
        <v>472</v>
      </c>
      <c r="K547" s="90" t="s">
        <v>487</v>
      </c>
      <c r="L547" s="93" t="s">
        <v>13</v>
      </c>
      <c r="M547" s="45" t="s">
        <v>473</v>
      </c>
    </row>
    <row r="548" spans="1:13" x14ac:dyDescent="0.2">
      <c r="A548" s="85">
        <v>42068</v>
      </c>
      <c r="B548" s="121" t="s">
        <v>711</v>
      </c>
      <c r="C548" s="43" t="s">
        <v>94</v>
      </c>
      <c r="D548" s="43" t="s">
        <v>14</v>
      </c>
      <c r="E548" s="87">
        <v>300</v>
      </c>
      <c r="F548" s="51">
        <f t="shared" si="24"/>
        <v>0.45734705171223117</v>
      </c>
      <c r="G548" s="50">
        <f t="shared" si="25"/>
        <v>0.52091147005384142</v>
      </c>
      <c r="H548" s="52">
        <v>575.91359999999997</v>
      </c>
      <c r="I548" s="88" t="s">
        <v>15</v>
      </c>
      <c r="J548" s="55" t="s">
        <v>472</v>
      </c>
      <c r="K548" s="90" t="s">
        <v>487</v>
      </c>
      <c r="L548" s="93" t="s">
        <v>13</v>
      </c>
      <c r="M548" s="45" t="s">
        <v>473</v>
      </c>
    </row>
    <row r="549" spans="1:13" x14ac:dyDescent="0.2">
      <c r="A549" s="85">
        <v>42068</v>
      </c>
      <c r="B549" s="121" t="s">
        <v>712</v>
      </c>
      <c r="C549" s="43" t="s">
        <v>94</v>
      </c>
      <c r="D549" s="43" t="s">
        <v>14</v>
      </c>
      <c r="E549" s="87">
        <v>400</v>
      </c>
      <c r="F549" s="51">
        <f t="shared" si="24"/>
        <v>0.60979606894964156</v>
      </c>
      <c r="G549" s="50">
        <f t="shared" si="25"/>
        <v>0.6945486267384553</v>
      </c>
      <c r="H549" s="52">
        <v>575.91359999999997</v>
      </c>
      <c r="I549" s="88" t="s">
        <v>15</v>
      </c>
      <c r="J549" s="55" t="s">
        <v>472</v>
      </c>
      <c r="K549" s="90" t="s">
        <v>487</v>
      </c>
      <c r="L549" s="93" t="s">
        <v>13</v>
      </c>
      <c r="M549" s="45" t="s">
        <v>473</v>
      </c>
    </row>
    <row r="550" spans="1:13" x14ac:dyDescent="0.2">
      <c r="A550" s="85">
        <v>42068</v>
      </c>
      <c r="B550" s="121" t="s">
        <v>713</v>
      </c>
      <c r="C550" s="43" t="s">
        <v>94</v>
      </c>
      <c r="D550" s="43" t="s">
        <v>14</v>
      </c>
      <c r="E550" s="87">
        <v>400</v>
      </c>
      <c r="F550" s="51">
        <f t="shared" si="24"/>
        <v>0.60979606894964156</v>
      </c>
      <c r="G550" s="50">
        <f t="shared" si="25"/>
        <v>0.6945486267384553</v>
      </c>
      <c r="H550" s="52">
        <v>575.91359999999997</v>
      </c>
      <c r="I550" s="88" t="s">
        <v>15</v>
      </c>
      <c r="J550" s="55" t="s">
        <v>472</v>
      </c>
      <c r="K550" s="90" t="s">
        <v>487</v>
      </c>
      <c r="L550" s="93" t="s">
        <v>13</v>
      </c>
      <c r="M550" s="45" t="s">
        <v>473</v>
      </c>
    </row>
    <row r="551" spans="1:13" x14ac:dyDescent="0.2">
      <c r="A551" s="85">
        <v>42068</v>
      </c>
      <c r="B551" s="121" t="s">
        <v>714</v>
      </c>
      <c r="C551" s="43" t="s">
        <v>94</v>
      </c>
      <c r="D551" s="43" t="s">
        <v>14</v>
      </c>
      <c r="E551" s="87">
        <v>300</v>
      </c>
      <c r="F551" s="51">
        <f t="shared" si="24"/>
        <v>0.45734705171223117</v>
      </c>
      <c r="G551" s="50">
        <f t="shared" si="25"/>
        <v>0.52091147005384142</v>
      </c>
      <c r="H551" s="52">
        <v>575.91359999999997</v>
      </c>
      <c r="I551" s="88" t="s">
        <v>15</v>
      </c>
      <c r="J551" s="55" t="s">
        <v>472</v>
      </c>
      <c r="K551" s="90" t="s">
        <v>487</v>
      </c>
      <c r="L551" s="93" t="s">
        <v>13</v>
      </c>
      <c r="M551" s="45" t="s">
        <v>473</v>
      </c>
    </row>
    <row r="552" spans="1:13" x14ac:dyDescent="0.2">
      <c r="A552" s="85">
        <v>42068</v>
      </c>
      <c r="B552" s="43" t="s">
        <v>715</v>
      </c>
      <c r="C552" s="43" t="s">
        <v>94</v>
      </c>
      <c r="D552" s="43" t="s">
        <v>14</v>
      </c>
      <c r="E552" s="87">
        <v>400</v>
      </c>
      <c r="F552" s="51">
        <f t="shared" si="24"/>
        <v>0.60979606894964156</v>
      </c>
      <c r="G552" s="50">
        <f t="shared" si="25"/>
        <v>0.6945486267384553</v>
      </c>
      <c r="H552" s="52">
        <v>575.91359999999997</v>
      </c>
      <c r="I552" s="88" t="s">
        <v>15</v>
      </c>
      <c r="J552" s="55" t="s">
        <v>472</v>
      </c>
      <c r="K552" s="90" t="s">
        <v>487</v>
      </c>
      <c r="L552" s="93" t="s">
        <v>13</v>
      </c>
      <c r="M552" s="45" t="s">
        <v>473</v>
      </c>
    </row>
    <row r="553" spans="1:13" x14ac:dyDescent="0.2">
      <c r="A553" s="85">
        <v>42068</v>
      </c>
      <c r="B553" s="43" t="s">
        <v>716</v>
      </c>
      <c r="C553" s="43" t="s">
        <v>94</v>
      </c>
      <c r="D553" s="43" t="s">
        <v>14</v>
      </c>
      <c r="E553" s="87">
        <v>700</v>
      </c>
      <c r="F553" s="51">
        <f t="shared" si="24"/>
        <v>1.0671431206618727</v>
      </c>
      <c r="G553" s="50">
        <f t="shared" si="25"/>
        <v>1.2154600967922966</v>
      </c>
      <c r="H553" s="52">
        <v>575.91359999999997</v>
      </c>
      <c r="I553" s="88" t="s">
        <v>15</v>
      </c>
      <c r="J553" s="55" t="s">
        <v>472</v>
      </c>
      <c r="K553" s="90" t="s">
        <v>487</v>
      </c>
      <c r="L553" s="93" t="s">
        <v>13</v>
      </c>
      <c r="M553" s="45" t="s">
        <v>473</v>
      </c>
    </row>
    <row r="554" spans="1:13" x14ac:dyDescent="0.2">
      <c r="A554" s="85">
        <v>42068</v>
      </c>
      <c r="B554" s="43" t="s">
        <v>717</v>
      </c>
      <c r="C554" s="43" t="s">
        <v>94</v>
      </c>
      <c r="D554" s="43" t="s">
        <v>14</v>
      </c>
      <c r="E554" s="87">
        <v>700</v>
      </c>
      <c r="F554" s="51">
        <f t="shared" si="24"/>
        <v>1.0671431206618727</v>
      </c>
      <c r="G554" s="50">
        <f t="shared" si="25"/>
        <v>1.2154600967922966</v>
      </c>
      <c r="H554" s="52">
        <v>575.91359999999997</v>
      </c>
      <c r="I554" s="88" t="s">
        <v>15</v>
      </c>
      <c r="J554" s="55" t="s">
        <v>472</v>
      </c>
      <c r="K554" s="90" t="s">
        <v>487</v>
      </c>
      <c r="L554" s="93" t="s">
        <v>13</v>
      </c>
      <c r="M554" s="45" t="s">
        <v>473</v>
      </c>
    </row>
    <row r="555" spans="1:13" x14ac:dyDescent="0.2">
      <c r="A555" s="85">
        <v>42068</v>
      </c>
      <c r="B555" s="121" t="s">
        <v>718</v>
      </c>
      <c r="C555" s="43" t="s">
        <v>94</v>
      </c>
      <c r="D555" s="43" t="s">
        <v>14</v>
      </c>
      <c r="E555" s="87">
        <v>750</v>
      </c>
      <c r="F555" s="51">
        <f t="shared" si="24"/>
        <v>1.1433676292805779</v>
      </c>
      <c r="G555" s="50">
        <f t="shared" si="25"/>
        <v>1.3022786751346036</v>
      </c>
      <c r="H555" s="52">
        <v>575.91359999999997</v>
      </c>
      <c r="I555" s="88" t="s">
        <v>15</v>
      </c>
      <c r="J555" s="55" t="s">
        <v>472</v>
      </c>
      <c r="K555" s="90" t="s">
        <v>492</v>
      </c>
      <c r="L555" s="93" t="s">
        <v>13</v>
      </c>
      <c r="M555" s="45" t="s">
        <v>473</v>
      </c>
    </row>
    <row r="556" spans="1:13" x14ac:dyDescent="0.2">
      <c r="A556" s="85">
        <v>42068</v>
      </c>
      <c r="B556" s="121" t="s">
        <v>719</v>
      </c>
      <c r="C556" s="43" t="s">
        <v>94</v>
      </c>
      <c r="D556" s="43" t="s">
        <v>14</v>
      </c>
      <c r="E556" s="87">
        <v>750</v>
      </c>
      <c r="F556" s="51">
        <f t="shared" si="24"/>
        <v>1.1433676292805779</v>
      </c>
      <c r="G556" s="50">
        <f t="shared" si="25"/>
        <v>1.3022786751346036</v>
      </c>
      <c r="H556" s="52">
        <v>575.91359999999997</v>
      </c>
      <c r="I556" s="88" t="s">
        <v>15</v>
      </c>
      <c r="J556" s="55" t="s">
        <v>472</v>
      </c>
      <c r="K556" s="90" t="s">
        <v>492</v>
      </c>
      <c r="L556" s="93" t="s">
        <v>13</v>
      </c>
      <c r="M556" s="45" t="s">
        <v>473</v>
      </c>
    </row>
    <row r="557" spans="1:13" x14ac:dyDescent="0.2">
      <c r="A557" s="85">
        <v>42068</v>
      </c>
      <c r="B557" s="43" t="s">
        <v>778</v>
      </c>
      <c r="C557" s="43" t="s">
        <v>102</v>
      </c>
      <c r="D557" s="99" t="s">
        <v>9</v>
      </c>
      <c r="E557" s="87">
        <v>1000</v>
      </c>
      <c r="F557" s="51">
        <f t="shared" si="24"/>
        <v>1.5244901723741038</v>
      </c>
      <c r="G557" s="50">
        <f t="shared" si="25"/>
        <v>1.7363715668461381</v>
      </c>
      <c r="H557" s="52">
        <v>575.91359999999997</v>
      </c>
      <c r="I557" s="88" t="s">
        <v>35</v>
      </c>
      <c r="J557" s="55" t="s">
        <v>472</v>
      </c>
      <c r="K557" s="90" t="s">
        <v>491</v>
      </c>
      <c r="L557" s="89" t="s">
        <v>13</v>
      </c>
      <c r="M557" s="45" t="s">
        <v>473</v>
      </c>
    </row>
    <row r="558" spans="1:13" x14ac:dyDescent="0.2">
      <c r="A558" s="85">
        <v>42068</v>
      </c>
      <c r="B558" s="43" t="s">
        <v>779</v>
      </c>
      <c r="C558" s="43" t="s">
        <v>94</v>
      </c>
      <c r="D558" s="99" t="s">
        <v>9</v>
      </c>
      <c r="E558" s="87">
        <v>300</v>
      </c>
      <c r="F558" s="51">
        <f t="shared" si="24"/>
        <v>0.45734705171223117</v>
      </c>
      <c r="G558" s="50">
        <f t="shared" si="25"/>
        <v>0.52091147005384142</v>
      </c>
      <c r="H558" s="52">
        <v>575.91359999999997</v>
      </c>
      <c r="I558" s="88" t="s">
        <v>35</v>
      </c>
      <c r="J558" s="55" t="s">
        <v>472</v>
      </c>
      <c r="K558" s="90" t="s">
        <v>491</v>
      </c>
      <c r="L558" s="89" t="s">
        <v>13</v>
      </c>
      <c r="M558" s="45" t="s">
        <v>473</v>
      </c>
    </row>
    <row r="559" spans="1:13" x14ac:dyDescent="0.2">
      <c r="A559" s="85">
        <v>42068</v>
      </c>
      <c r="B559" s="43" t="s">
        <v>780</v>
      </c>
      <c r="C559" s="43" t="s">
        <v>94</v>
      </c>
      <c r="D559" s="99" t="s">
        <v>9</v>
      </c>
      <c r="E559" s="87">
        <v>900</v>
      </c>
      <c r="F559" s="51">
        <f t="shared" si="24"/>
        <v>1.3720411551366933</v>
      </c>
      <c r="G559" s="50">
        <f t="shared" si="25"/>
        <v>1.5627344101615244</v>
      </c>
      <c r="H559" s="52">
        <v>575.91359999999997</v>
      </c>
      <c r="I559" s="88" t="s">
        <v>35</v>
      </c>
      <c r="J559" s="55" t="s">
        <v>472</v>
      </c>
      <c r="K559" s="90" t="s">
        <v>497</v>
      </c>
      <c r="L559" s="89" t="s">
        <v>13</v>
      </c>
      <c r="M559" s="45" t="s">
        <v>473</v>
      </c>
    </row>
    <row r="560" spans="1:13" x14ac:dyDescent="0.2">
      <c r="A560" s="85">
        <v>42068</v>
      </c>
      <c r="B560" s="43" t="s">
        <v>781</v>
      </c>
      <c r="C560" s="43" t="s">
        <v>94</v>
      </c>
      <c r="D560" s="99" t="s">
        <v>9</v>
      </c>
      <c r="E560" s="87">
        <v>900</v>
      </c>
      <c r="F560" s="51">
        <f t="shared" si="24"/>
        <v>1.3720411551366933</v>
      </c>
      <c r="G560" s="50">
        <f t="shared" si="25"/>
        <v>1.5627344101615244</v>
      </c>
      <c r="H560" s="52">
        <v>575.91359999999997</v>
      </c>
      <c r="I560" s="88" t="s">
        <v>35</v>
      </c>
      <c r="J560" s="55" t="s">
        <v>472</v>
      </c>
      <c r="K560" s="90" t="s">
        <v>497</v>
      </c>
      <c r="L560" s="89" t="s">
        <v>13</v>
      </c>
      <c r="M560" s="45" t="s">
        <v>473</v>
      </c>
    </row>
    <row r="561" spans="1:13" x14ac:dyDescent="0.2">
      <c r="A561" s="85">
        <v>42068</v>
      </c>
      <c r="B561" s="43" t="s">
        <v>782</v>
      </c>
      <c r="C561" s="43" t="s">
        <v>94</v>
      </c>
      <c r="D561" s="99" t="s">
        <v>9</v>
      </c>
      <c r="E561" s="87">
        <v>400</v>
      </c>
      <c r="F561" s="51">
        <f t="shared" si="24"/>
        <v>0.60979606894964156</v>
      </c>
      <c r="G561" s="50">
        <f t="shared" si="25"/>
        <v>0.6945486267384553</v>
      </c>
      <c r="H561" s="52">
        <v>575.91359999999997</v>
      </c>
      <c r="I561" s="88" t="s">
        <v>35</v>
      </c>
      <c r="J561" s="55" t="s">
        <v>472</v>
      </c>
      <c r="K561" s="90" t="s">
        <v>497</v>
      </c>
      <c r="L561" s="89" t="s">
        <v>13</v>
      </c>
      <c r="M561" s="45" t="s">
        <v>473</v>
      </c>
    </row>
    <row r="562" spans="1:13" x14ac:dyDescent="0.2">
      <c r="A562" s="85">
        <v>42068</v>
      </c>
      <c r="B562" s="43" t="s">
        <v>783</v>
      </c>
      <c r="C562" s="43" t="s">
        <v>94</v>
      </c>
      <c r="D562" s="99" t="s">
        <v>9</v>
      </c>
      <c r="E562" s="87">
        <v>700</v>
      </c>
      <c r="F562" s="51">
        <f t="shared" si="24"/>
        <v>1.0671431206618727</v>
      </c>
      <c r="G562" s="50">
        <f t="shared" si="25"/>
        <v>1.2154600967922966</v>
      </c>
      <c r="H562" s="52">
        <v>575.91359999999997</v>
      </c>
      <c r="I562" s="88" t="s">
        <v>35</v>
      </c>
      <c r="J562" s="55" t="s">
        <v>472</v>
      </c>
      <c r="K562" s="90" t="s">
        <v>497</v>
      </c>
      <c r="L562" s="89" t="s">
        <v>13</v>
      </c>
      <c r="M562" s="45" t="s">
        <v>473</v>
      </c>
    </row>
    <row r="563" spans="1:13" x14ac:dyDescent="0.2">
      <c r="A563" s="85">
        <v>42068</v>
      </c>
      <c r="B563" s="43" t="s">
        <v>995</v>
      </c>
      <c r="C563" s="43" t="s">
        <v>94</v>
      </c>
      <c r="D563" s="95" t="s">
        <v>8</v>
      </c>
      <c r="E563" s="87">
        <v>800</v>
      </c>
      <c r="F563" s="51">
        <f t="shared" si="24"/>
        <v>1.2195921378992831</v>
      </c>
      <c r="G563" s="50">
        <f t="shared" si="25"/>
        <v>1.3890972534769106</v>
      </c>
      <c r="H563" s="52">
        <v>575.91359999999997</v>
      </c>
      <c r="I563" s="88" t="s">
        <v>12</v>
      </c>
      <c r="J563" s="55" t="s">
        <v>472</v>
      </c>
      <c r="K563" s="90" t="s">
        <v>501</v>
      </c>
      <c r="L563" s="89" t="s">
        <v>13</v>
      </c>
      <c r="M563" s="45" t="s">
        <v>473</v>
      </c>
    </row>
    <row r="564" spans="1:13" x14ac:dyDescent="0.2">
      <c r="A564" s="85">
        <v>42068</v>
      </c>
      <c r="B564" s="43" t="s">
        <v>996</v>
      </c>
      <c r="C564" s="43" t="s">
        <v>94</v>
      </c>
      <c r="D564" s="95" t="s">
        <v>8</v>
      </c>
      <c r="E564" s="87">
        <v>2600</v>
      </c>
      <c r="F564" s="51">
        <f t="shared" si="24"/>
        <v>3.9636744481726698</v>
      </c>
      <c r="G564" s="50">
        <f t="shared" si="25"/>
        <v>4.5145660737999593</v>
      </c>
      <c r="H564" s="52">
        <v>575.91359999999997</v>
      </c>
      <c r="I564" s="88" t="s">
        <v>12</v>
      </c>
      <c r="J564" s="55" t="s">
        <v>472</v>
      </c>
      <c r="K564" s="90" t="s">
        <v>501</v>
      </c>
      <c r="L564" s="89" t="s">
        <v>13</v>
      </c>
      <c r="M564" s="45" t="s">
        <v>473</v>
      </c>
    </row>
    <row r="565" spans="1:13" x14ac:dyDescent="0.2">
      <c r="A565" s="85">
        <v>42068</v>
      </c>
      <c r="B565" s="43" t="s">
        <v>997</v>
      </c>
      <c r="C565" s="43" t="s">
        <v>94</v>
      </c>
      <c r="D565" s="95" t="s">
        <v>8</v>
      </c>
      <c r="E565" s="87">
        <v>800</v>
      </c>
      <c r="F565" s="51">
        <f t="shared" si="24"/>
        <v>1.2195921378992831</v>
      </c>
      <c r="G565" s="50">
        <f t="shared" si="25"/>
        <v>1.3890972534769106</v>
      </c>
      <c r="H565" s="52">
        <v>575.91359999999997</v>
      </c>
      <c r="I565" s="88" t="s">
        <v>12</v>
      </c>
      <c r="J565" s="55" t="s">
        <v>472</v>
      </c>
      <c r="K565" s="90" t="s">
        <v>501</v>
      </c>
      <c r="L565" s="89" t="s">
        <v>13</v>
      </c>
      <c r="M565" s="45" t="s">
        <v>473</v>
      </c>
    </row>
    <row r="566" spans="1:13" x14ac:dyDescent="0.2">
      <c r="A566" s="85">
        <v>42068</v>
      </c>
      <c r="B566" s="43" t="s">
        <v>998</v>
      </c>
      <c r="C566" s="43" t="s">
        <v>94</v>
      </c>
      <c r="D566" s="95" t="s">
        <v>8</v>
      </c>
      <c r="E566" s="87">
        <v>1200</v>
      </c>
      <c r="F566" s="51">
        <f t="shared" si="24"/>
        <v>1.8293882068489247</v>
      </c>
      <c r="G566" s="50">
        <f t="shared" si="25"/>
        <v>2.0836458802153657</v>
      </c>
      <c r="H566" s="52">
        <v>575.91359999999997</v>
      </c>
      <c r="I566" s="88" t="s">
        <v>12</v>
      </c>
      <c r="J566" s="55" t="s">
        <v>472</v>
      </c>
      <c r="K566" s="90" t="s">
        <v>493</v>
      </c>
      <c r="L566" s="89" t="s">
        <v>13</v>
      </c>
      <c r="M566" s="45" t="s">
        <v>473</v>
      </c>
    </row>
    <row r="567" spans="1:13" x14ac:dyDescent="0.2">
      <c r="A567" s="85">
        <v>42068</v>
      </c>
      <c r="B567" s="43" t="s">
        <v>999</v>
      </c>
      <c r="C567" s="43" t="s">
        <v>249</v>
      </c>
      <c r="D567" s="95" t="s">
        <v>8</v>
      </c>
      <c r="E567" s="87">
        <v>8000</v>
      </c>
      <c r="F567" s="51">
        <f t="shared" si="24"/>
        <v>12.19592137899283</v>
      </c>
      <c r="G567" s="50">
        <f t="shared" si="25"/>
        <v>13.890972534769105</v>
      </c>
      <c r="H567" s="52">
        <v>575.91359999999997</v>
      </c>
      <c r="I567" s="88" t="s">
        <v>12</v>
      </c>
      <c r="J567" s="55" t="s">
        <v>472</v>
      </c>
      <c r="K567" s="90" t="s">
        <v>493</v>
      </c>
      <c r="L567" s="89" t="s">
        <v>13</v>
      </c>
      <c r="M567" s="45" t="s">
        <v>473</v>
      </c>
    </row>
    <row r="568" spans="1:13" x14ac:dyDescent="0.2">
      <c r="A568" s="85">
        <v>42068</v>
      </c>
      <c r="B568" s="43" t="s">
        <v>1000</v>
      </c>
      <c r="C568" s="43" t="s">
        <v>249</v>
      </c>
      <c r="D568" s="95" t="s">
        <v>8</v>
      </c>
      <c r="E568" s="87">
        <v>1500</v>
      </c>
      <c r="F568" s="51">
        <f t="shared" si="24"/>
        <v>2.2867352585611558</v>
      </c>
      <c r="G568" s="50">
        <f t="shared" si="25"/>
        <v>2.6045573502692072</v>
      </c>
      <c r="H568" s="52">
        <v>575.91359999999997</v>
      </c>
      <c r="I568" s="88" t="s">
        <v>12</v>
      </c>
      <c r="J568" s="55" t="s">
        <v>472</v>
      </c>
      <c r="K568" s="90" t="s">
        <v>493</v>
      </c>
      <c r="L568" s="89" t="s">
        <v>13</v>
      </c>
      <c r="M568" s="45" t="s">
        <v>473</v>
      </c>
    </row>
    <row r="569" spans="1:13" x14ac:dyDescent="0.2">
      <c r="A569" s="85">
        <v>42069</v>
      </c>
      <c r="B569" s="97" t="s">
        <v>585</v>
      </c>
      <c r="C569" s="43" t="s">
        <v>94</v>
      </c>
      <c r="D569" s="98" t="s">
        <v>11</v>
      </c>
      <c r="E569" s="87">
        <v>600</v>
      </c>
      <c r="F569" s="51">
        <f t="shared" si="24"/>
        <v>0.91469410342446233</v>
      </c>
      <c r="G569" s="50">
        <f t="shared" si="25"/>
        <v>1.0418229401076828</v>
      </c>
      <c r="H569" s="52">
        <v>575.91359999999997</v>
      </c>
      <c r="I569" s="88" t="s">
        <v>38</v>
      </c>
      <c r="J569" s="55" t="s">
        <v>472</v>
      </c>
      <c r="K569" s="90" t="s">
        <v>523</v>
      </c>
      <c r="L569" s="93" t="s">
        <v>13</v>
      </c>
      <c r="M569" s="45" t="s">
        <v>473</v>
      </c>
    </row>
    <row r="570" spans="1:13" x14ac:dyDescent="0.2">
      <c r="A570" s="85">
        <v>42069</v>
      </c>
      <c r="B570" s="97" t="s">
        <v>586</v>
      </c>
      <c r="C570" s="43" t="s">
        <v>94</v>
      </c>
      <c r="D570" s="98" t="s">
        <v>11</v>
      </c>
      <c r="E570" s="87">
        <v>600</v>
      </c>
      <c r="F570" s="51">
        <f t="shared" si="24"/>
        <v>0.91469410342446233</v>
      </c>
      <c r="G570" s="50">
        <f t="shared" si="25"/>
        <v>1.0418229401076828</v>
      </c>
      <c r="H570" s="52">
        <v>575.91359999999997</v>
      </c>
      <c r="I570" s="88" t="s">
        <v>38</v>
      </c>
      <c r="J570" s="55" t="s">
        <v>472</v>
      </c>
      <c r="K570" s="90" t="s">
        <v>523</v>
      </c>
      <c r="L570" s="93" t="s">
        <v>13</v>
      </c>
      <c r="M570" s="45" t="s">
        <v>473</v>
      </c>
    </row>
    <row r="571" spans="1:13" x14ac:dyDescent="0.2">
      <c r="A571" s="85">
        <v>42069</v>
      </c>
      <c r="B571" s="97" t="s">
        <v>587</v>
      </c>
      <c r="C571" s="43" t="s">
        <v>249</v>
      </c>
      <c r="D571" s="98" t="s">
        <v>11</v>
      </c>
      <c r="E571" s="87">
        <v>1000</v>
      </c>
      <c r="F571" s="51">
        <f t="shared" si="24"/>
        <v>1.5244901723741038</v>
      </c>
      <c r="G571" s="50">
        <f t="shared" si="25"/>
        <v>1.7363715668461381</v>
      </c>
      <c r="H571" s="52">
        <v>575.91359999999997</v>
      </c>
      <c r="I571" s="88" t="s">
        <v>38</v>
      </c>
      <c r="J571" s="55" t="s">
        <v>472</v>
      </c>
      <c r="K571" s="90" t="s">
        <v>523</v>
      </c>
      <c r="L571" s="93" t="s">
        <v>13</v>
      </c>
      <c r="M571" s="45" t="s">
        <v>473</v>
      </c>
    </row>
    <row r="572" spans="1:13" x14ac:dyDescent="0.2">
      <c r="A572" s="85">
        <v>42069</v>
      </c>
      <c r="B572" s="97" t="s">
        <v>588</v>
      </c>
      <c r="C572" s="43" t="s">
        <v>94</v>
      </c>
      <c r="D572" s="98" t="s">
        <v>589</v>
      </c>
      <c r="E572" s="87">
        <v>10000</v>
      </c>
      <c r="F572" s="51">
        <f t="shared" si="24"/>
        <v>15.244901723741037</v>
      </c>
      <c r="G572" s="50">
        <f t="shared" si="25"/>
        <v>17.363715668461381</v>
      </c>
      <c r="H572" s="52">
        <v>575.91359999999997</v>
      </c>
      <c r="I572" s="88" t="s">
        <v>38</v>
      </c>
      <c r="J572" s="55" t="s">
        <v>472</v>
      </c>
      <c r="K572" s="90" t="s">
        <v>523</v>
      </c>
      <c r="L572" s="93" t="s">
        <v>13</v>
      </c>
      <c r="M572" s="45" t="s">
        <v>473</v>
      </c>
    </row>
    <row r="573" spans="1:13" x14ac:dyDescent="0.2">
      <c r="A573" s="85">
        <v>42069</v>
      </c>
      <c r="B573" s="97" t="s">
        <v>590</v>
      </c>
      <c r="C573" s="43" t="s">
        <v>770</v>
      </c>
      <c r="D573" s="98" t="s">
        <v>11</v>
      </c>
      <c r="E573" s="87">
        <v>1000</v>
      </c>
      <c r="F573" s="51">
        <f t="shared" si="24"/>
        <v>1.5244901723741038</v>
      </c>
      <c r="G573" s="50">
        <f t="shared" si="25"/>
        <v>1.7363715668461381</v>
      </c>
      <c r="H573" s="52">
        <v>575.91359999999997</v>
      </c>
      <c r="I573" s="88" t="s">
        <v>38</v>
      </c>
      <c r="J573" s="55" t="s">
        <v>472</v>
      </c>
      <c r="K573" s="90" t="s">
        <v>523</v>
      </c>
      <c r="L573" s="93" t="s">
        <v>13</v>
      </c>
      <c r="M573" s="45" t="s">
        <v>473</v>
      </c>
    </row>
    <row r="574" spans="1:13" x14ac:dyDescent="0.2">
      <c r="A574" s="85">
        <v>42069</v>
      </c>
      <c r="B574" s="121" t="s">
        <v>636</v>
      </c>
      <c r="C574" s="43" t="s">
        <v>94</v>
      </c>
      <c r="D574" s="43" t="s">
        <v>8</v>
      </c>
      <c r="E574" s="87">
        <v>1800</v>
      </c>
      <c r="F574" s="51">
        <f t="shared" si="24"/>
        <v>2.7440823102733867</v>
      </c>
      <c r="G574" s="50">
        <f t="shared" si="25"/>
        <v>3.1254688203230487</v>
      </c>
      <c r="H574" s="52">
        <v>575.91359999999997</v>
      </c>
      <c r="I574" s="88" t="s">
        <v>36</v>
      </c>
      <c r="J574" s="55" t="s">
        <v>472</v>
      </c>
      <c r="K574" s="90" t="s">
        <v>496</v>
      </c>
      <c r="L574" s="89" t="s">
        <v>13</v>
      </c>
      <c r="M574" s="45" t="s">
        <v>473</v>
      </c>
    </row>
    <row r="575" spans="1:13" x14ac:dyDescent="0.2">
      <c r="A575" s="85">
        <v>42069</v>
      </c>
      <c r="B575" s="121" t="s">
        <v>586</v>
      </c>
      <c r="C575" s="43" t="s">
        <v>94</v>
      </c>
      <c r="D575" s="43" t="s">
        <v>8</v>
      </c>
      <c r="E575" s="87">
        <v>1800</v>
      </c>
      <c r="F575" s="51">
        <f t="shared" si="24"/>
        <v>2.7440823102733867</v>
      </c>
      <c r="G575" s="50">
        <f t="shared" si="25"/>
        <v>3.1254688203230487</v>
      </c>
      <c r="H575" s="52">
        <v>575.91359999999997</v>
      </c>
      <c r="I575" s="88" t="s">
        <v>36</v>
      </c>
      <c r="J575" s="55" t="s">
        <v>472</v>
      </c>
      <c r="K575" s="90" t="s">
        <v>496</v>
      </c>
      <c r="L575" s="89" t="s">
        <v>13</v>
      </c>
      <c r="M575" s="45" t="s">
        <v>473</v>
      </c>
    </row>
    <row r="576" spans="1:13" x14ac:dyDescent="0.2">
      <c r="A576" s="85">
        <v>42069</v>
      </c>
      <c r="B576" s="121" t="s">
        <v>635</v>
      </c>
      <c r="C576" s="43" t="s">
        <v>94</v>
      </c>
      <c r="D576" s="43" t="s">
        <v>10</v>
      </c>
      <c r="E576" s="87">
        <v>500</v>
      </c>
      <c r="F576" s="51">
        <f t="shared" si="24"/>
        <v>0.76224508618705189</v>
      </c>
      <c r="G576" s="50">
        <f t="shared" si="25"/>
        <v>0.86818578342306907</v>
      </c>
      <c r="H576" s="52">
        <v>575.91359999999997</v>
      </c>
      <c r="I576" s="88" t="s">
        <v>37</v>
      </c>
      <c r="J576" s="55" t="s">
        <v>472</v>
      </c>
      <c r="K576" s="90" t="s">
        <v>505</v>
      </c>
      <c r="L576" s="89" t="s">
        <v>13</v>
      </c>
      <c r="M576" s="45" t="s">
        <v>473</v>
      </c>
    </row>
    <row r="577" spans="1:13" x14ac:dyDescent="0.2">
      <c r="A577" s="85">
        <v>42069</v>
      </c>
      <c r="B577" s="121" t="s">
        <v>675</v>
      </c>
      <c r="C577" s="43" t="s">
        <v>94</v>
      </c>
      <c r="D577" s="43" t="s">
        <v>10</v>
      </c>
      <c r="E577" s="87">
        <v>1000</v>
      </c>
      <c r="F577" s="51">
        <f t="shared" ref="F577:F640" si="26">E577/655.957</f>
        <v>1.5244901723741038</v>
      </c>
      <c r="G577" s="50">
        <f t="shared" ref="G577:G640" si="27">E577/H577</f>
        <v>1.7363715668461381</v>
      </c>
      <c r="H577" s="52">
        <v>575.91359999999997</v>
      </c>
      <c r="I577" s="88" t="s">
        <v>37</v>
      </c>
      <c r="J577" s="55" t="s">
        <v>472</v>
      </c>
      <c r="K577" s="90" t="s">
        <v>505</v>
      </c>
      <c r="L577" s="89" t="s">
        <v>13</v>
      </c>
      <c r="M577" s="45" t="s">
        <v>473</v>
      </c>
    </row>
    <row r="578" spans="1:13" x14ac:dyDescent="0.2">
      <c r="A578" s="85">
        <v>42069</v>
      </c>
      <c r="B578" s="121" t="s">
        <v>677</v>
      </c>
      <c r="C578" s="43" t="s">
        <v>94</v>
      </c>
      <c r="D578" s="43" t="s">
        <v>10</v>
      </c>
      <c r="E578" s="87">
        <v>600</v>
      </c>
      <c r="F578" s="51">
        <f t="shared" si="26"/>
        <v>0.91469410342446233</v>
      </c>
      <c r="G578" s="50">
        <f t="shared" si="27"/>
        <v>1.0418229401076828</v>
      </c>
      <c r="H578" s="52">
        <v>575.91359999999997</v>
      </c>
      <c r="I578" s="88" t="s">
        <v>37</v>
      </c>
      <c r="J578" s="55" t="s">
        <v>472</v>
      </c>
      <c r="K578" s="90" t="s">
        <v>505</v>
      </c>
      <c r="L578" s="89" t="s">
        <v>13</v>
      </c>
      <c r="M578" s="45" t="s">
        <v>473</v>
      </c>
    </row>
    <row r="579" spans="1:13" x14ac:dyDescent="0.2">
      <c r="A579" s="85">
        <v>42069</v>
      </c>
      <c r="B579" s="121" t="s">
        <v>680</v>
      </c>
      <c r="C579" s="43" t="s">
        <v>249</v>
      </c>
      <c r="D579" s="43" t="s">
        <v>589</v>
      </c>
      <c r="E579" s="87">
        <v>4000</v>
      </c>
      <c r="F579" s="51">
        <f t="shared" si="26"/>
        <v>6.0979606894964151</v>
      </c>
      <c r="G579" s="50">
        <f t="shared" si="27"/>
        <v>6.9454862673845525</v>
      </c>
      <c r="H579" s="52">
        <v>575.91359999999997</v>
      </c>
      <c r="I579" s="88" t="s">
        <v>37</v>
      </c>
      <c r="J579" s="55" t="s">
        <v>472</v>
      </c>
      <c r="K579" s="90" t="s">
        <v>505</v>
      </c>
      <c r="L579" s="89" t="s">
        <v>13</v>
      </c>
      <c r="M579" s="45" t="s">
        <v>473</v>
      </c>
    </row>
    <row r="580" spans="1:13" x14ac:dyDescent="0.2">
      <c r="A580" s="85">
        <v>42069</v>
      </c>
      <c r="B580" s="121" t="s">
        <v>720</v>
      </c>
      <c r="C580" s="43" t="s">
        <v>94</v>
      </c>
      <c r="D580" s="43" t="s">
        <v>14</v>
      </c>
      <c r="E580" s="87">
        <v>12500</v>
      </c>
      <c r="F580" s="51">
        <f t="shared" si="26"/>
        <v>19.056127154676297</v>
      </c>
      <c r="G580" s="50">
        <f t="shared" si="27"/>
        <v>21.704644585576727</v>
      </c>
      <c r="H580" s="52">
        <v>575.91359999999997</v>
      </c>
      <c r="I580" s="88" t="s">
        <v>15</v>
      </c>
      <c r="J580" s="55" t="s">
        <v>472</v>
      </c>
      <c r="K580" s="90" t="s">
        <v>498</v>
      </c>
      <c r="L580" s="93" t="s">
        <v>13</v>
      </c>
      <c r="M580" s="45" t="s">
        <v>473</v>
      </c>
    </row>
    <row r="581" spans="1:13" x14ac:dyDescent="0.2">
      <c r="A581" s="85">
        <v>42069</v>
      </c>
      <c r="B581" s="121" t="s">
        <v>721</v>
      </c>
      <c r="C581" s="43" t="s">
        <v>94</v>
      </c>
      <c r="D581" s="43" t="s">
        <v>14</v>
      </c>
      <c r="E581" s="87">
        <v>800</v>
      </c>
      <c r="F581" s="51">
        <f t="shared" si="26"/>
        <v>1.2195921378992831</v>
      </c>
      <c r="G581" s="50">
        <f t="shared" si="27"/>
        <v>1.3890972534769106</v>
      </c>
      <c r="H581" s="52">
        <v>575.91359999999997</v>
      </c>
      <c r="I581" s="88" t="s">
        <v>15</v>
      </c>
      <c r="J581" s="55" t="s">
        <v>472</v>
      </c>
      <c r="K581" s="90" t="s">
        <v>499</v>
      </c>
      <c r="L581" s="93" t="s">
        <v>13</v>
      </c>
      <c r="M581" s="45" t="s">
        <v>473</v>
      </c>
    </row>
    <row r="582" spans="1:13" x14ac:dyDescent="0.2">
      <c r="A582" s="85">
        <v>42069</v>
      </c>
      <c r="B582" s="121" t="s">
        <v>722</v>
      </c>
      <c r="C582" s="43" t="s">
        <v>94</v>
      </c>
      <c r="D582" s="43" t="s">
        <v>14</v>
      </c>
      <c r="E582" s="87">
        <v>400</v>
      </c>
      <c r="F582" s="51">
        <f t="shared" si="26"/>
        <v>0.60979606894964156</v>
      </c>
      <c r="G582" s="50">
        <f t="shared" si="27"/>
        <v>0.6945486267384553</v>
      </c>
      <c r="H582" s="52">
        <v>575.91359999999997</v>
      </c>
      <c r="I582" s="88" t="s">
        <v>15</v>
      </c>
      <c r="J582" s="55" t="s">
        <v>472</v>
      </c>
      <c r="K582" s="90" t="s">
        <v>499</v>
      </c>
      <c r="L582" s="93" t="s">
        <v>13</v>
      </c>
      <c r="M582" s="45" t="s">
        <v>473</v>
      </c>
    </row>
    <row r="583" spans="1:13" x14ac:dyDescent="0.2">
      <c r="A583" s="85">
        <v>42069</v>
      </c>
      <c r="B583" s="43" t="s">
        <v>784</v>
      </c>
      <c r="C583" s="43" t="s">
        <v>94</v>
      </c>
      <c r="D583" s="99" t="s">
        <v>9</v>
      </c>
      <c r="E583" s="87">
        <v>700</v>
      </c>
      <c r="F583" s="51">
        <f t="shared" si="26"/>
        <v>1.0671431206618727</v>
      </c>
      <c r="G583" s="50">
        <f t="shared" si="27"/>
        <v>1.2154600967922966</v>
      </c>
      <c r="H583" s="52">
        <v>575.91359999999997</v>
      </c>
      <c r="I583" s="88" t="s">
        <v>35</v>
      </c>
      <c r="J583" s="55" t="s">
        <v>472</v>
      </c>
      <c r="K583" s="90" t="s">
        <v>497</v>
      </c>
      <c r="L583" s="89" t="s">
        <v>13</v>
      </c>
      <c r="M583" s="45" t="s">
        <v>473</v>
      </c>
    </row>
    <row r="584" spans="1:13" x14ac:dyDescent="0.2">
      <c r="A584" s="85">
        <v>42069</v>
      </c>
      <c r="B584" s="43" t="s">
        <v>785</v>
      </c>
      <c r="C584" s="43" t="s">
        <v>94</v>
      </c>
      <c r="D584" s="99" t="s">
        <v>9</v>
      </c>
      <c r="E584" s="87">
        <v>1200</v>
      </c>
      <c r="F584" s="51">
        <f t="shared" si="26"/>
        <v>1.8293882068489247</v>
      </c>
      <c r="G584" s="50">
        <f t="shared" si="27"/>
        <v>2.0836458802153657</v>
      </c>
      <c r="H584" s="52">
        <v>575.91359999999997</v>
      </c>
      <c r="I584" s="88" t="s">
        <v>35</v>
      </c>
      <c r="J584" s="55" t="s">
        <v>472</v>
      </c>
      <c r="K584" s="90" t="s">
        <v>497</v>
      </c>
      <c r="L584" s="89" t="s">
        <v>13</v>
      </c>
      <c r="M584" s="45" t="s">
        <v>473</v>
      </c>
    </row>
    <row r="585" spans="1:13" x14ac:dyDescent="0.2">
      <c r="A585" s="85">
        <v>42069</v>
      </c>
      <c r="B585" s="43" t="s">
        <v>786</v>
      </c>
      <c r="C585" s="43" t="s">
        <v>94</v>
      </c>
      <c r="D585" s="99" t="s">
        <v>9</v>
      </c>
      <c r="E585" s="87">
        <v>1200</v>
      </c>
      <c r="F585" s="51">
        <f t="shared" si="26"/>
        <v>1.8293882068489247</v>
      </c>
      <c r="G585" s="50">
        <f t="shared" si="27"/>
        <v>2.0836458802153657</v>
      </c>
      <c r="H585" s="52">
        <v>575.91359999999997</v>
      </c>
      <c r="I585" s="88" t="s">
        <v>35</v>
      </c>
      <c r="J585" s="55" t="s">
        <v>472</v>
      </c>
      <c r="K585" s="90" t="s">
        <v>497</v>
      </c>
      <c r="L585" s="89" t="s">
        <v>13</v>
      </c>
      <c r="M585" s="45" t="s">
        <v>473</v>
      </c>
    </row>
    <row r="586" spans="1:13" x14ac:dyDescent="0.2">
      <c r="A586" s="85">
        <v>42069</v>
      </c>
      <c r="B586" s="43" t="s">
        <v>785</v>
      </c>
      <c r="C586" s="43" t="s">
        <v>94</v>
      </c>
      <c r="D586" s="99" t="s">
        <v>9</v>
      </c>
      <c r="E586" s="87">
        <v>1200</v>
      </c>
      <c r="F586" s="51">
        <f t="shared" si="26"/>
        <v>1.8293882068489247</v>
      </c>
      <c r="G586" s="50">
        <f t="shared" si="27"/>
        <v>2.0836458802153657</v>
      </c>
      <c r="H586" s="52">
        <v>575.91359999999997</v>
      </c>
      <c r="I586" s="88" t="s">
        <v>35</v>
      </c>
      <c r="J586" s="55" t="s">
        <v>472</v>
      </c>
      <c r="K586" s="90" t="s">
        <v>497</v>
      </c>
      <c r="L586" s="89" t="s">
        <v>13</v>
      </c>
      <c r="M586" s="45" t="s">
        <v>473</v>
      </c>
    </row>
    <row r="587" spans="1:13" x14ac:dyDescent="0.2">
      <c r="A587" s="85">
        <v>42069</v>
      </c>
      <c r="B587" s="43" t="s">
        <v>1000</v>
      </c>
      <c r="C587" s="43" t="s">
        <v>249</v>
      </c>
      <c r="D587" s="95" t="s">
        <v>8</v>
      </c>
      <c r="E587" s="87">
        <v>3000</v>
      </c>
      <c r="F587" s="51">
        <f t="shared" si="26"/>
        <v>4.5734705171223116</v>
      </c>
      <c r="G587" s="50">
        <f t="shared" si="27"/>
        <v>5.2091147005384144</v>
      </c>
      <c r="H587" s="52">
        <v>575.91359999999997</v>
      </c>
      <c r="I587" s="88" t="s">
        <v>12</v>
      </c>
      <c r="J587" s="55" t="s">
        <v>472</v>
      </c>
      <c r="K587" s="90" t="s">
        <v>493</v>
      </c>
      <c r="L587" s="89" t="s">
        <v>13</v>
      </c>
      <c r="M587" s="45" t="s">
        <v>473</v>
      </c>
    </row>
    <row r="588" spans="1:13" x14ac:dyDescent="0.2">
      <c r="A588" s="85">
        <v>42069</v>
      </c>
      <c r="B588" s="43" t="s">
        <v>1001</v>
      </c>
      <c r="C588" s="43" t="s">
        <v>249</v>
      </c>
      <c r="D588" s="95" t="s">
        <v>8</v>
      </c>
      <c r="E588" s="87">
        <v>8000</v>
      </c>
      <c r="F588" s="51">
        <f t="shared" si="26"/>
        <v>12.19592137899283</v>
      </c>
      <c r="G588" s="50">
        <f t="shared" si="27"/>
        <v>13.890972534769105</v>
      </c>
      <c r="H588" s="52">
        <v>575.91359999999997</v>
      </c>
      <c r="I588" s="88" t="s">
        <v>12</v>
      </c>
      <c r="J588" s="55" t="s">
        <v>472</v>
      </c>
      <c r="K588" s="90" t="s">
        <v>493</v>
      </c>
      <c r="L588" s="89" t="s">
        <v>13</v>
      </c>
      <c r="M588" s="45" t="s">
        <v>473</v>
      </c>
    </row>
    <row r="589" spans="1:13" x14ac:dyDescent="0.2">
      <c r="A589" s="85">
        <v>42069</v>
      </c>
      <c r="B589" s="43" t="s">
        <v>1002</v>
      </c>
      <c r="C589" s="43" t="s">
        <v>215</v>
      </c>
      <c r="D589" s="95" t="s">
        <v>8</v>
      </c>
      <c r="E589" s="87">
        <v>500</v>
      </c>
      <c r="F589" s="51">
        <f t="shared" si="26"/>
        <v>0.76224508618705189</v>
      </c>
      <c r="G589" s="50">
        <f t="shared" si="27"/>
        <v>0.86818578342306907</v>
      </c>
      <c r="H589" s="52">
        <v>575.91359999999997</v>
      </c>
      <c r="I589" s="88" t="s">
        <v>12</v>
      </c>
      <c r="J589" s="55" t="s">
        <v>472</v>
      </c>
      <c r="K589" s="90" t="s">
        <v>493</v>
      </c>
      <c r="L589" s="89" t="s">
        <v>13</v>
      </c>
      <c r="M589" s="45" t="s">
        <v>473</v>
      </c>
    </row>
    <row r="590" spans="1:13" x14ac:dyDescent="0.2">
      <c r="A590" s="85">
        <v>42069</v>
      </c>
      <c r="B590" s="43" t="s">
        <v>1003</v>
      </c>
      <c r="C590" s="43" t="s">
        <v>94</v>
      </c>
      <c r="D590" s="95" t="s">
        <v>8</v>
      </c>
      <c r="E590" s="87">
        <v>700</v>
      </c>
      <c r="F590" s="51">
        <f t="shared" si="26"/>
        <v>1.0671431206618727</v>
      </c>
      <c r="G590" s="50">
        <f t="shared" si="27"/>
        <v>1.2154600967922966</v>
      </c>
      <c r="H590" s="52">
        <v>575.91359999999997</v>
      </c>
      <c r="I590" s="88" t="s">
        <v>12</v>
      </c>
      <c r="J590" s="55" t="s">
        <v>472</v>
      </c>
      <c r="K590" s="90" t="s">
        <v>493</v>
      </c>
      <c r="L590" s="89" t="s">
        <v>13</v>
      </c>
      <c r="M590" s="45" t="s">
        <v>473</v>
      </c>
    </row>
    <row r="591" spans="1:13" x14ac:dyDescent="0.2">
      <c r="A591" s="85">
        <v>42070</v>
      </c>
      <c r="B591" s="43" t="s">
        <v>631</v>
      </c>
      <c r="C591" s="43" t="s">
        <v>113</v>
      </c>
      <c r="D591" s="89" t="s">
        <v>9</v>
      </c>
      <c r="E591" s="87">
        <v>600000</v>
      </c>
      <c r="F591" s="51">
        <f t="shared" si="26"/>
        <v>914.69410342446224</v>
      </c>
      <c r="G591" s="50">
        <f t="shared" si="27"/>
        <v>1041.8229401076828</v>
      </c>
      <c r="H591" s="52">
        <v>575.91359999999997</v>
      </c>
      <c r="I591" s="88" t="s">
        <v>217</v>
      </c>
      <c r="J591" s="55" t="s">
        <v>472</v>
      </c>
      <c r="K591" s="90" t="s">
        <v>547</v>
      </c>
      <c r="L591" s="93" t="s">
        <v>13</v>
      </c>
      <c r="M591" s="45" t="s">
        <v>473</v>
      </c>
    </row>
    <row r="592" spans="1:13" x14ac:dyDescent="0.2">
      <c r="A592" s="85">
        <v>42070</v>
      </c>
      <c r="B592" s="97" t="s">
        <v>591</v>
      </c>
      <c r="C592" s="43" t="s">
        <v>94</v>
      </c>
      <c r="D592" s="98" t="s">
        <v>11</v>
      </c>
      <c r="E592" s="87">
        <v>600</v>
      </c>
      <c r="F592" s="51">
        <f t="shared" si="26"/>
        <v>0.91469410342446233</v>
      </c>
      <c r="G592" s="50">
        <f t="shared" si="27"/>
        <v>1.0418229401076828</v>
      </c>
      <c r="H592" s="52">
        <v>575.91359999999997</v>
      </c>
      <c r="I592" s="88" t="s">
        <v>38</v>
      </c>
      <c r="J592" s="55" t="s">
        <v>472</v>
      </c>
      <c r="K592" s="90" t="s">
        <v>523</v>
      </c>
      <c r="L592" s="93" t="s">
        <v>13</v>
      </c>
      <c r="M592" s="45" t="s">
        <v>473</v>
      </c>
    </row>
    <row r="593" spans="1:13" x14ac:dyDescent="0.2">
      <c r="A593" s="85">
        <v>42070</v>
      </c>
      <c r="B593" s="97" t="s">
        <v>586</v>
      </c>
      <c r="C593" s="43" t="s">
        <v>94</v>
      </c>
      <c r="D593" s="98" t="s">
        <v>11</v>
      </c>
      <c r="E593" s="87">
        <v>600</v>
      </c>
      <c r="F593" s="51">
        <f t="shared" si="26"/>
        <v>0.91469410342446233</v>
      </c>
      <c r="G593" s="50">
        <f t="shared" si="27"/>
        <v>1.0418229401076828</v>
      </c>
      <c r="H593" s="52">
        <v>575.91359999999997</v>
      </c>
      <c r="I593" s="88" t="s">
        <v>38</v>
      </c>
      <c r="J593" s="55" t="s">
        <v>472</v>
      </c>
      <c r="K593" s="90" t="s">
        <v>523</v>
      </c>
      <c r="L593" s="93" t="s">
        <v>13</v>
      </c>
      <c r="M593" s="45" t="s">
        <v>473</v>
      </c>
    </row>
    <row r="594" spans="1:13" x14ac:dyDescent="0.2">
      <c r="A594" s="85">
        <v>42070</v>
      </c>
      <c r="B594" s="97" t="s">
        <v>588</v>
      </c>
      <c r="C594" s="43" t="s">
        <v>94</v>
      </c>
      <c r="D594" s="98" t="s">
        <v>589</v>
      </c>
      <c r="E594" s="87">
        <v>10000</v>
      </c>
      <c r="F594" s="51">
        <f t="shared" si="26"/>
        <v>15.244901723741037</v>
      </c>
      <c r="G594" s="50">
        <f t="shared" si="27"/>
        <v>17.363715668461381</v>
      </c>
      <c r="H594" s="52">
        <v>575.91359999999997</v>
      </c>
      <c r="I594" s="88" t="s">
        <v>38</v>
      </c>
      <c r="J594" s="55" t="s">
        <v>472</v>
      </c>
      <c r="K594" s="90" t="s">
        <v>523</v>
      </c>
      <c r="L594" s="93" t="s">
        <v>13</v>
      </c>
      <c r="M594" s="45" t="s">
        <v>473</v>
      </c>
    </row>
    <row r="595" spans="1:13" x14ac:dyDescent="0.2">
      <c r="A595" s="85">
        <v>42070</v>
      </c>
      <c r="B595" s="97" t="s">
        <v>590</v>
      </c>
      <c r="C595" s="43" t="s">
        <v>770</v>
      </c>
      <c r="D595" s="98" t="s">
        <v>11</v>
      </c>
      <c r="E595" s="87">
        <v>1000</v>
      </c>
      <c r="F595" s="51">
        <f t="shared" si="26"/>
        <v>1.5244901723741038</v>
      </c>
      <c r="G595" s="50">
        <f t="shared" si="27"/>
        <v>1.7363715668461381</v>
      </c>
      <c r="H595" s="52">
        <v>575.91359999999997</v>
      </c>
      <c r="I595" s="88" t="s">
        <v>38</v>
      </c>
      <c r="J595" s="55" t="s">
        <v>472</v>
      </c>
      <c r="K595" s="90" t="s">
        <v>523</v>
      </c>
      <c r="L595" s="93" t="s">
        <v>13</v>
      </c>
      <c r="M595" s="45" t="s">
        <v>473</v>
      </c>
    </row>
    <row r="596" spans="1:13" x14ac:dyDescent="0.2">
      <c r="A596" s="85">
        <v>42070</v>
      </c>
      <c r="B596" s="97" t="s">
        <v>592</v>
      </c>
      <c r="C596" s="43" t="s">
        <v>770</v>
      </c>
      <c r="D596" s="98" t="s">
        <v>11</v>
      </c>
      <c r="E596" s="87">
        <v>2000</v>
      </c>
      <c r="F596" s="51">
        <f t="shared" si="26"/>
        <v>3.0489803447482076</v>
      </c>
      <c r="G596" s="50">
        <f t="shared" si="27"/>
        <v>3.4727431336922763</v>
      </c>
      <c r="H596" s="52">
        <v>575.91359999999997</v>
      </c>
      <c r="I596" s="88" t="s">
        <v>38</v>
      </c>
      <c r="J596" s="55" t="s">
        <v>472</v>
      </c>
      <c r="K596" s="90" t="s">
        <v>523</v>
      </c>
      <c r="L596" s="93" t="s">
        <v>13</v>
      </c>
      <c r="M596" s="45" t="s">
        <v>473</v>
      </c>
    </row>
    <row r="597" spans="1:13" x14ac:dyDescent="0.2">
      <c r="A597" s="85">
        <v>42070</v>
      </c>
      <c r="B597" s="121" t="s">
        <v>635</v>
      </c>
      <c r="C597" s="43" t="s">
        <v>94</v>
      </c>
      <c r="D597" s="43" t="s">
        <v>8</v>
      </c>
      <c r="E597" s="87">
        <v>600</v>
      </c>
      <c r="F597" s="51">
        <f t="shared" si="26"/>
        <v>0.91469410342446233</v>
      </c>
      <c r="G597" s="50">
        <f t="shared" si="27"/>
        <v>1.0418229401076828</v>
      </c>
      <c r="H597" s="52">
        <v>575.91359999999997</v>
      </c>
      <c r="I597" s="88" t="s">
        <v>36</v>
      </c>
      <c r="J597" s="55" t="s">
        <v>472</v>
      </c>
      <c r="K597" s="90" t="s">
        <v>502</v>
      </c>
      <c r="L597" s="89" t="s">
        <v>13</v>
      </c>
      <c r="M597" s="45" t="s">
        <v>473</v>
      </c>
    </row>
    <row r="598" spans="1:13" x14ac:dyDescent="0.2">
      <c r="A598" s="85">
        <v>42070</v>
      </c>
      <c r="B598" s="43" t="s">
        <v>586</v>
      </c>
      <c r="C598" s="43" t="s">
        <v>94</v>
      </c>
      <c r="D598" s="89" t="s">
        <v>8</v>
      </c>
      <c r="E598" s="87">
        <v>1800</v>
      </c>
      <c r="F598" s="51">
        <f t="shared" si="26"/>
        <v>2.7440823102733867</v>
      </c>
      <c r="G598" s="50">
        <f t="shared" si="27"/>
        <v>3.1254688203230487</v>
      </c>
      <c r="H598" s="52">
        <v>575.91359999999997</v>
      </c>
      <c r="I598" s="88" t="s">
        <v>36</v>
      </c>
      <c r="J598" s="55" t="s">
        <v>472</v>
      </c>
      <c r="K598" s="90" t="s">
        <v>502</v>
      </c>
      <c r="L598" s="89" t="s">
        <v>13</v>
      </c>
      <c r="M598" s="45" t="s">
        <v>473</v>
      </c>
    </row>
    <row r="599" spans="1:13" x14ac:dyDescent="0.2">
      <c r="A599" s="85">
        <v>42070</v>
      </c>
      <c r="B599" s="121" t="s">
        <v>635</v>
      </c>
      <c r="C599" s="43" t="s">
        <v>94</v>
      </c>
      <c r="D599" s="43" t="s">
        <v>10</v>
      </c>
      <c r="E599" s="87">
        <v>500</v>
      </c>
      <c r="F599" s="51">
        <f t="shared" si="26"/>
        <v>0.76224508618705189</v>
      </c>
      <c r="G599" s="50">
        <f t="shared" si="27"/>
        <v>0.86818578342306907</v>
      </c>
      <c r="H599" s="52">
        <v>575.91359999999997</v>
      </c>
      <c r="I599" s="88" t="s">
        <v>37</v>
      </c>
      <c r="J599" s="55" t="s">
        <v>472</v>
      </c>
      <c r="K599" s="90" t="s">
        <v>505</v>
      </c>
      <c r="L599" s="89" t="s">
        <v>13</v>
      </c>
      <c r="M599" s="45" t="s">
        <v>473</v>
      </c>
    </row>
    <row r="600" spans="1:13" x14ac:dyDescent="0.2">
      <c r="A600" s="85">
        <v>42070</v>
      </c>
      <c r="B600" s="43" t="s">
        <v>584</v>
      </c>
      <c r="C600" s="43" t="s">
        <v>94</v>
      </c>
      <c r="D600" s="43" t="s">
        <v>10</v>
      </c>
      <c r="E600" s="87">
        <v>500</v>
      </c>
      <c r="F600" s="51">
        <f t="shared" si="26"/>
        <v>0.76224508618705189</v>
      </c>
      <c r="G600" s="50">
        <f t="shared" si="27"/>
        <v>0.86818578342306907</v>
      </c>
      <c r="H600" s="52">
        <v>575.91359999999997</v>
      </c>
      <c r="I600" s="88" t="s">
        <v>37</v>
      </c>
      <c r="J600" s="55" t="s">
        <v>472</v>
      </c>
      <c r="K600" s="90" t="s">
        <v>505</v>
      </c>
      <c r="L600" s="89" t="s">
        <v>13</v>
      </c>
      <c r="M600" s="45" t="s">
        <v>473</v>
      </c>
    </row>
    <row r="601" spans="1:13" x14ac:dyDescent="0.2">
      <c r="A601" s="85">
        <v>42070</v>
      </c>
      <c r="B601" s="112" t="s">
        <v>678</v>
      </c>
      <c r="C601" s="43" t="s">
        <v>94</v>
      </c>
      <c r="D601" s="43" t="s">
        <v>10</v>
      </c>
      <c r="E601" s="87">
        <v>300</v>
      </c>
      <c r="F601" s="51">
        <f t="shared" si="26"/>
        <v>0.45734705171223117</v>
      </c>
      <c r="G601" s="50">
        <f t="shared" si="27"/>
        <v>0.52091147005384142</v>
      </c>
      <c r="H601" s="52">
        <v>575.91359999999997</v>
      </c>
      <c r="I601" s="88" t="s">
        <v>37</v>
      </c>
      <c r="J601" s="55" t="s">
        <v>472</v>
      </c>
      <c r="K601" s="90" t="s">
        <v>505</v>
      </c>
      <c r="L601" s="89" t="s">
        <v>13</v>
      </c>
      <c r="M601" s="45" t="s">
        <v>473</v>
      </c>
    </row>
    <row r="602" spans="1:13" x14ac:dyDescent="0.2">
      <c r="A602" s="85">
        <v>42070</v>
      </c>
      <c r="B602" s="121" t="s">
        <v>679</v>
      </c>
      <c r="C602" s="43" t="s">
        <v>94</v>
      </c>
      <c r="D602" s="43" t="s">
        <v>10</v>
      </c>
      <c r="E602" s="87">
        <v>200</v>
      </c>
      <c r="F602" s="51">
        <f t="shared" si="26"/>
        <v>0.30489803447482078</v>
      </c>
      <c r="G602" s="50">
        <f t="shared" si="27"/>
        <v>0.34727431336922765</v>
      </c>
      <c r="H602" s="52">
        <v>575.91359999999997</v>
      </c>
      <c r="I602" s="88" t="s">
        <v>37</v>
      </c>
      <c r="J602" s="55" t="s">
        <v>472</v>
      </c>
      <c r="K602" s="90" t="s">
        <v>505</v>
      </c>
      <c r="L602" s="89" t="s">
        <v>13</v>
      </c>
      <c r="M602" s="45" t="s">
        <v>473</v>
      </c>
    </row>
    <row r="603" spans="1:13" x14ac:dyDescent="0.2">
      <c r="A603" s="85">
        <v>42070</v>
      </c>
      <c r="B603" s="43" t="s">
        <v>775</v>
      </c>
      <c r="C603" s="43" t="s">
        <v>103</v>
      </c>
      <c r="D603" s="99" t="s">
        <v>9</v>
      </c>
      <c r="E603" s="87">
        <v>100000</v>
      </c>
      <c r="F603" s="51">
        <f t="shared" si="26"/>
        <v>152.44901723741037</v>
      </c>
      <c r="G603" s="50">
        <f t="shared" si="27"/>
        <v>173.63715668461381</v>
      </c>
      <c r="H603" s="52">
        <v>575.91359999999997</v>
      </c>
      <c r="I603" s="88" t="s">
        <v>35</v>
      </c>
      <c r="J603" s="55" t="s">
        <v>472</v>
      </c>
      <c r="K603" s="90" t="s">
        <v>500</v>
      </c>
      <c r="L603" s="89" t="s">
        <v>13</v>
      </c>
      <c r="M603" s="45" t="s">
        <v>473</v>
      </c>
    </row>
    <row r="604" spans="1:13" x14ac:dyDescent="0.2">
      <c r="A604" s="85">
        <v>42070</v>
      </c>
      <c r="B604" s="94" t="s">
        <v>774</v>
      </c>
      <c r="C604" s="43" t="s">
        <v>94</v>
      </c>
      <c r="D604" s="99" t="s">
        <v>9</v>
      </c>
      <c r="E604" s="87">
        <v>600</v>
      </c>
      <c r="F604" s="51">
        <f t="shared" si="26"/>
        <v>0.91469410342446233</v>
      </c>
      <c r="G604" s="50">
        <f t="shared" si="27"/>
        <v>1.0418229401076828</v>
      </c>
      <c r="H604" s="52">
        <v>575.91359999999997</v>
      </c>
      <c r="I604" s="88" t="s">
        <v>35</v>
      </c>
      <c r="J604" s="55" t="s">
        <v>472</v>
      </c>
      <c r="K604" s="90" t="s">
        <v>500</v>
      </c>
      <c r="L604" s="89" t="s">
        <v>13</v>
      </c>
      <c r="M604" s="45" t="s">
        <v>473</v>
      </c>
    </row>
    <row r="605" spans="1:13" x14ac:dyDescent="0.2">
      <c r="A605" s="85">
        <v>42070</v>
      </c>
      <c r="B605" s="94" t="s">
        <v>773</v>
      </c>
      <c r="C605" s="43" t="s">
        <v>94</v>
      </c>
      <c r="D605" s="99" t="s">
        <v>9</v>
      </c>
      <c r="E605" s="87">
        <v>600</v>
      </c>
      <c r="F605" s="51">
        <f t="shared" si="26"/>
        <v>0.91469410342446233</v>
      </c>
      <c r="G605" s="50">
        <f t="shared" si="27"/>
        <v>1.0418229401076828</v>
      </c>
      <c r="H605" s="52">
        <v>575.91359999999997</v>
      </c>
      <c r="I605" s="88" t="s">
        <v>35</v>
      </c>
      <c r="J605" s="55" t="s">
        <v>472</v>
      </c>
      <c r="K605" s="90" t="s">
        <v>500</v>
      </c>
      <c r="L605" s="89" t="s">
        <v>13</v>
      </c>
      <c r="M605" s="45" t="s">
        <v>473</v>
      </c>
    </row>
    <row r="606" spans="1:13" x14ac:dyDescent="0.2">
      <c r="A606" s="85">
        <v>42070</v>
      </c>
      <c r="B606" s="94" t="s">
        <v>787</v>
      </c>
      <c r="C606" s="43" t="s">
        <v>94</v>
      </c>
      <c r="D606" s="99" t="s">
        <v>9</v>
      </c>
      <c r="E606" s="87">
        <v>600</v>
      </c>
      <c r="F606" s="51">
        <f t="shared" si="26"/>
        <v>0.91469410342446233</v>
      </c>
      <c r="G606" s="50">
        <f t="shared" si="27"/>
        <v>1.0418229401076828</v>
      </c>
      <c r="H606" s="52">
        <v>575.91359999999997</v>
      </c>
      <c r="I606" s="88" t="s">
        <v>35</v>
      </c>
      <c r="J606" s="55" t="s">
        <v>472</v>
      </c>
      <c r="K606" s="90" t="s">
        <v>500</v>
      </c>
      <c r="L606" s="89" t="s">
        <v>13</v>
      </c>
      <c r="M606" s="45" t="s">
        <v>473</v>
      </c>
    </row>
    <row r="607" spans="1:13" x14ac:dyDescent="0.2">
      <c r="A607" s="85">
        <v>42070</v>
      </c>
      <c r="B607" s="94" t="s">
        <v>788</v>
      </c>
      <c r="C607" s="43" t="s">
        <v>94</v>
      </c>
      <c r="D607" s="99" t="s">
        <v>9</v>
      </c>
      <c r="E607" s="87">
        <v>800</v>
      </c>
      <c r="F607" s="51">
        <f t="shared" si="26"/>
        <v>1.2195921378992831</v>
      </c>
      <c r="G607" s="50">
        <f t="shared" si="27"/>
        <v>1.3890972534769106</v>
      </c>
      <c r="H607" s="52">
        <v>575.91359999999997</v>
      </c>
      <c r="I607" s="88" t="s">
        <v>35</v>
      </c>
      <c r="J607" s="55" t="s">
        <v>472</v>
      </c>
      <c r="K607" s="90" t="s">
        <v>500</v>
      </c>
      <c r="L607" s="89" t="s">
        <v>13</v>
      </c>
      <c r="M607" s="45" t="s">
        <v>473</v>
      </c>
    </row>
    <row r="608" spans="1:13" x14ac:dyDescent="0.2">
      <c r="A608" s="85">
        <v>42070</v>
      </c>
      <c r="B608" s="94" t="s">
        <v>888</v>
      </c>
      <c r="C608" s="43" t="s">
        <v>94</v>
      </c>
      <c r="D608" s="95" t="s">
        <v>8</v>
      </c>
      <c r="E608" s="87">
        <v>800</v>
      </c>
      <c r="F608" s="51">
        <f t="shared" si="26"/>
        <v>1.2195921378992831</v>
      </c>
      <c r="G608" s="50">
        <f t="shared" si="27"/>
        <v>1.3890972534769106</v>
      </c>
      <c r="H608" s="52">
        <v>575.91359999999997</v>
      </c>
      <c r="I608" s="88" t="s">
        <v>39</v>
      </c>
      <c r="J608" s="55" t="s">
        <v>472</v>
      </c>
      <c r="K608" s="90" t="s">
        <v>503</v>
      </c>
      <c r="L608" s="89" t="s">
        <v>13</v>
      </c>
      <c r="M608" s="45" t="s">
        <v>473</v>
      </c>
    </row>
    <row r="609" spans="1:13" x14ac:dyDescent="0.2">
      <c r="A609" s="85">
        <v>42070</v>
      </c>
      <c r="B609" s="94" t="s">
        <v>889</v>
      </c>
      <c r="C609" s="43" t="s">
        <v>94</v>
      </c>
      <c r="D609" s="95" t="s">
        <v>8</v>
      </c>
      <c r="E609" s="87">
        <v>1000</v>
      </c>
      <c r="F609" s="51">
        <f t="shared" si="26"/>
        <v>1.5244901723741038</v>
      </c>
      <c r="G609" s="50">
        <f t="shared" si="27"/>
        <v>1.7363715668461381</v>
      </c>
      <c r="H609" s="52">
        <v>575.91359999999997</v>
      </c>
      <c r="I609" s="88" t="s">
        <v>39</v>
      </c>
      <c r="J609" s="55" t="s">
        <v>472</v>
      </c>
      <c r="K609" s="90" t="s">
        <v>503</v>
      </c>
      <c r="L609" s="89" t="s">
        <v>13</v>
      </c>
      <c r="M609" s="45" t="s">
        <v>473</v>
      </c>
    </row>
    <row r="610" spans="1:13" x14ac:dyDescent="0.2">
      <c r="A610" s="85">
        <v>42070</v>
      </c>
      <c r="B610" s="94" t="s">
        <v>890</v>
      </c>
      <c r="C610" s="43" t="s">
        <v>215</v>
      </c>
      <c r="D610" s="95" t="s">
        <v>8</v>
      </c>
      <c r="E610" s="87">
        <v>1500</v>
      </c>
      <c r="F610" s="51">
        <f t="shared" si="26"/>
        <v>2.2867352585611558</v>
      </c>
      <c r="G610" s="50">
        <f t="shared" si="27"/>
        <v>2.6045573502692072</v>
      </c>
      <c r="H610" s="52">
        <v>575.91359999999997</v>
      </c>
      <c r="I610" s="88" t="s">
        <v>39</v>
      </c>
      <c r="J610" s="55" t="s">
        <v>472</v>
      </c>
      <c r="K610" s="90" t="s">
        <v>503</v>
      </c>
      <c r="L610" s="89" t="s">
        <v>13</v>
      </c>
      <c r="M610" s="45" t="s">
        <v>473</v>
      </c>
    </row>
    <row r="611" spans="1:13" x14ac:dyDescent="0.2">
      <c r="A611" s="85">
        <v>42070</v>
      </c>
      <c r="B611" s="94" t="s">
        <v>891</v>
      </c>
      <c r="C611" s="43" t="s">
        <v>94</v>
      </c>
      <c r="D611" s="95" t="s">
        <v>8</v>
      </c>
      <c r="E611" s="87">
        <v>1000</v>
      </c>
      <c r="F611" s="51">
        <f t="shared" si="26"/>
        <v>1.5244901723741038</v>
      </c>
      <c r="G611" s="50">
        <f t="shared" si="27"/>
        <v>1.7363715668461381</v>
      </c>
      <c r="H611" s="52">
        <v>575.91359999999997</v>
      </c>
      <c r="I611" s="88" t="s">
        <v>39</v>
      </c>
      <c r="J611" s="55" t="s">
        <v>472</v>
      </c>
      <c r="K611" s="90" t="s">
        <v>503</v>
      </c>
      <c r="L611" s="89" t="s">
        <v>13</v>
      </c>
      <c r="M611" s="45" t="s">
        <v>473</v>
      </c>
    </row>
    <row r="612" spans="1:13" x14ac:dyDescent="0.2">
      <c r="A612" s="85">
        <v>42070</v>
      </c>
      <c r="B612" s="94" t="s">
        <v>892</v>
      </c>
      <c r="C612" s="43" t="s">
        <v>94</v>
      </c>
      <c r="D612" s="95" t="s">
        <v>8</v>
      </c>
      <c r="E612" s="87">
        <v>800</v>
      </c>
      <c r="F612" s="51">
        <f t="shared" si="26"/>
        <v>1.2195921378992831</v>
      </c>
      <c r="G612" s="50">
        <f t="shared" si="27"/>
        <v>1.3890972534769106</v>
      </c>
      <c r="H612" s="52">
        <v>575.91359999999997</v>
      </c>
      <c r="I612" s="88" t="s">
        <v>39</v>
      </c>
      <c r="J612" s="55" t="s">
        <v>472</v>
      </c>
      <c r="K612" s="90" t="s">
        <v>503</v>
      </c>
      <c r="L612" s="89" t="s">
        <v>13</v>
      </c>
      <c r="M612" s="45" t="s">
        <v>473</v>
      </c>
    </row>
    <row r="613" spans="1:13" x14ac:dyDescent="0.2">
      <c r="A613" s="85">
        <v>42071</v>
      </c>
      <c r="B613" s="96" t="s">
        <v>593</v>
      </c>
      <c r="C613" s="43" t="s">
        <v>94</v>
      </c>
      <c r="D613" s="98" t="s">
        <v>11</v>
      </c>
      <c r="E613" s="87">
        <v>600</v>
      </c>
      <c r="F613" s="51">
        <f t="shared" si="26"/>
        <v>0.91469410342446233</v>
      </c>
      <c r="G613" s="50">
        <f t="shared" si="27"/>
        <v>1.0418229401076828</v>
      </c>
      <c r="H613" s="52">
        <v>575.91359999999997</v>
      </c>
      <c r="I613" s="88" t="s">
        <v>38</v>
      </c>
      <c r="J613" s="55" t="s">
        <v>472</v>
      </c>
      <c r="K613" s="90" t="s">
        <v>523</v>
      </c>
      <c r="L613" s="93" t="s">
        <v>13</v>
      </c>
      <c r="M613" s="45" t="s">
        <v>473</v>
      </c>
    </row>
    <row r="614" spans="1:13" x14ac:dyDescent="0.2">
      <c r="A614" s="85">
        <v>42071</v>
      </c>
      <c r="B614" s="96" t="s">
        <v>594</v>
      </c>
      <c r="C614" s="43" t="s">
        <v>94</v>
      </c>
      <c r="D614" s="98" t="s">
        <v>11</v>
      </c>
      <c r="E614" s="87">
        <v>400</v>
      </c>
      <c r="F614" s="51">
        <f t="shared" si="26"/>
        <v>0.60979606894964156</v>
      </c>
      <c r="G614" s="50">
        <f t="shared" si="27"/>
        <v>0.6945486267384553</v>
      </c>
      <c r="H614" s="52">
        <v>575.91359999999997</v>
      </c>
      <c r="I614" s="88" t="s">
        <v>38</v>
      </c>
      <c r="J614" s="55" t="s">
        <v>472</v>
      </c>
      <c r="K614" s="90" t="s">
        <v>523</v>
      </c>
      <c r="L614" s="93" t="s">
        <v>13</v>
      </c>
      <c r="M614" s="45" t="s">
        <v>473</v>
      </c>
    </row>
    <row r="615" spans="1:13" x14ac:dyDescent="0.2">
      <c r="A615" s="85">
        <v>42071</v>
      </c>
      <c r="B615" s="96" t="s">
        <v>588</v>
      </c>
      <c r="C615" s="43" t="s">
        <v>94</v>
      </c>
      <c r="D615" s="98" t="s">
        <v>589</v>
      </c>
      <c r="E615" s="87">
        <v>10000</v>
      </c>
      <c r="F615" s="51">
        <f t="shared" si="26"/>
        <v>15.244901723741037</v>
      </c>
      <c r="G615" s="50">
        <f t="shared" si="27"/>
        <v>17.363715668461381</v>
      </c>
      <c r="H615" s="52">
        <v>575.91359999999997</v>
      </c>
      <c r="I615" s="88" t="s">
        <v>38</v>
      </c>
      <c r="J615" s="55" t="s">
        <v>472</v>
      </c>
      <c r="K615" s="90" t="s">
        <v>523</v>
      </c>
      <c r="L615" s="93" t="s">
        <v>13</v>
      </c>
      <c r="M615" s="45" t="s">
        <v>473</v>
      </c>
    </row>
    <row r="616" spans="1:13" x14ac:dyDescent="0.2">
      <c r="A616" s="85">
        <v>42071</v>
      </c>
      <c r="B616" s="96" t="s">
        <v>592</v>
      </c>
      <c r="C616" s="43" t="s">
        <v>770</v>
      </c>
      <c r="D616" s="98" t="s">
        <v>11</v>
      </c>
      <c r="E616" s="87">
        <v>2000</v>
      </c>
      <c r="F616" s="51">
        <f t="shared" si="26"/>
        <v>3.0489803447482076</v>
      </c>
      <c r="G616" s="50">
        <f t="shared" si="27"/>
        <v>3.4727431336922763</v>
      </c>
      <c r="H616" s="52">
        <v>575.91359999999997</v>
      </c>
      <c r="I616" s="88" t="s">
        <v>38</v>
      </c>
      <c r="J616" s="55" t="s">
        <v>472</v>
      </c>
      <c r="K616" s="90" t="s">
        <v>523</v>
      </c>
      <c r="L616" s="93" t="s">
        <v>13</v>
      </c>
      <c r="M616" s="45" t="s">
        <v>473</v>
      </c>
    </row>
    <row r="617" spans="1:13" x14ac:dyDescent="0.2">
      <c r="A617" s="85">
        <v>42071</v>
      </c>
      <c r="B617" s="94" t="s">
        <v>721</v>
      </c>
      <c r="C617" s="43" t="s">
        <v>94</v>
      </c>
      <c r="D617" s="43" t="s">
        <v>14</v>
      </c>
      <c r="E617" s="87">
        <v>800</v>
      </c>
      <c r="F617" s="51">
        <f t="shared" si="26"/>
        <v>1.2195921378992831</v>
      </c>
      <c r="G617" s="50">
        <f t="shared" si="27"/>
        <v>1.3890972534769106</v>
      </c>
      <c r="H617" s="52">
        <v>575.91359999999997</v>
      </c>
      <c r="I617" s="88" t="s">
        <v>15</v>
      </c>
      <c r="J617" s="55" t="s">
        <v>472</v>
      </c>
      <c r="K617" s="90" t="s">
        <v>504</v>
      </c>
      <c r="L617" s="93" t="s">
        <v>13</v>
      </c>
      <c r="M617" s="45" t="s">
        <v>473</v>
      </c>
    </row>
    <row r="618" spans="1:13" x14ac:dyDescent="0.2">
      <c r="A618" s="85">
        <v>42071</v>
      </c>
      <c r="B618" s="94" t="s">
        <v>723</v>
      </c>
      <c r="C618" s="43" t="s">
        <v>770</v>
      </c>
      <c r="D618" s="43" t="s">
        <v>11</v>
      </c>
      <c r="E618" s="87">
        <v>2000</v>
      </c>
      <c r="F618" s="51">
        <f t="shared" si="26"/>
        <v>3.0489803447482076</v>
      </c>
      <c r="G618" s="50">
        <f t="shared" si="27"/>
        <v>3.4727431336922763</v>
      </c>
      <c r="H618" s="52">
        <v>575.91359999999997</v>
      </c>
      <c r="I618" s="88" t="s">
        <v>15</v>
      </c>
      <c r="J618" s="55" t="s">
        <v>472</v>
      </c>
      <c r="K618" s="90" t="s">
        <v>504</v>
      </c>
      <c r="L618" s="93" t="s">
        <v>13</v>
      </c>
      <c r="M618" s="45" t="s">
        <v>473</v>
      </c>
    </row>
    <row r="619" spans="1:13" x14ac:dyDescent="0.2">
      <c r="A619" s="85">
        <v>42071</v>
      </c>
      <c r="B619" s="94" t="s">
        <v>724</v>
      </c>
      <c r="C619" s="43" t="s">
        <v>94</v>
      </c>
      <c r="D619" s="43" t="s">
        <v>14</v>
      </c>
      <c r="E619" s="87">
        <v>800</v>
      </c>
      <c r="F619" s="51">
        <f t="shared" si="26"/>
        <v>1.2195921378992831</v>
      </c>
      <c r="G619" s="50">
        <f t="shared" si="27"/>
        <v>1.3890972534769106</v>
      </c>
      <c r="H619" s="52">
        <v>575.91359999999997</v>
      </c>
      <c r="I619" s="88" t="s">
        <v>15</v>
      </c>
      <c r="J619" s="55" t="s">
        <v>472</v>
      </c>
      <c r="K619" s="90" t="s">
        <v>504</v>
      </c>
      <c r="L619" s="93" t="s">
        <v>13</v>
      </c>
      <c r="M619" s="45" t="s">
        <v>473</v>
      </c>
    </row>
    <row r="620" spans="1:13" x14ac:dyDescent="0.2">
      <c r="A620" s="85">
        <v>42072</v>
      </c>
      <c r="B620" s="96" t="s">
        <v>592</v>
      </c>
      <c r="C620" s="43" t="s">
        <v>770</v>
      </c>
      <c r="D620" s="98" t="s">
        <v>11</v>
      </c>
      <c r="E620" s="87">
        <v>2000</v>
      </c>
      <c r="F620" s="51">
        <f t="shared" si="26"/>
        <v>3.0489803447482076</v>
      </c>
      <c r="G620" s="50">
        <f t="shared" si="27"/>
        <v>3.4727431336922763</v>
      </c>
      <c r="H620" s="52">
        <v>575.91359999999997</v>
      </c>
      <c r="I620" s="88" t="s">
        <v>38</v>
      </c>
      <c r="J620" s="55" t="s">
        <v>472</v>
      </c>
      <c r="K620" s="90" t="s">
        <v>523</v>
      </c>
      <c r="L620" s="93" t="s">
        <v>13</v>
      </c>
      <c r="M620" s="45" t="s">
        <v>473</v>
      </c>
    </row>
    <row r="621" spans="1:13" x14ac:dyDescent="0.2">
      <c r="A621" s="85">
        <v>42072</v>
      </c>
      <c r="B621" s="96" t="s">
        <v>595</v>
      </c>
      <c r="C621" s="43" t="s">
        <v>94</v>
      </c>
      <c r="D621" s="98" t="s">
        <v>11</v>
      </c>
      <c r="E621" s="87">
        <v>600</v>
      </c>
      <c r="F621" s="51">
        <f t="shared" si="26"/>
        <v>0.91469410342446233</v>
      </c>
      <c r="G621" s="50">
        <f t="shared" si="27"/>
        <v>1.0418229401076828</v>
      </c>
      <c r="H621" s="52">
        <v>575.91359999999997</v>
      </c>
      <c r="I621" s="88" t="s">
        <v>38</v>
      </c>
      <c r="J621" s="55" t="s">
        <v>472</v>
      </c>
      <c r="K621" s="90" t="s">
        <v>523</v>
      </c>
      <c r="L621" s="93" t="s">
        <v>13</v>
      </c>
      <c r="M621" s="45" t="s">
        <v>473</v>
      </c>
    </row>
    <row r="622" spans="1:13" x14ac:dyDescent="0.2">
      <c r="A622" s="85">
        <v>42072</v>
      </c>
      <c r="B622" s="96" t="s">
        <v>586</v>
      </c>
      <c r="C622" s="43" t="s">
        <v>94</v>
      </c>
      <c r="D622" s="98" t="s">
        <v>11</v>
      </c>
      <c r="E622" s="87">
        <v>600</v>
      </c>
      <c r="F622" s="51">
        <f t="shared" si="26"/>
        <v>0.91469410342446233</v>
      </c>
      <c r="G622" s="50">
        <f t="shared" si="27"/>
        <v>1.0418229401076828</v>
      </c>
      <c r="H622" s="52">
        <v>575.91359999999997</v>
      </c>
      <c r="I622" s="88" t="s">
        <v>38</v>
      </c>
      <c r="J622" s="55" t="s">
        <v>472</v>
      </c>
      <c r="K622" s="90" t="s">
        <v>523</v>
      </c>
      <c r="L622" s="93" t="s">
        <v>13</v>
      </c>
      <c r="M622" s="45" t="s">
        <v>473</v>
      </c>
    </row>
    <row r="623" spans="1:13" x14ac:dyDescent="0.2">
      <c r="A623" s="85">
        <v>42072</v>
      </c>
      <c r="B623" s="94" t="s">
        <v>721</v>
      </c>
      <c r="C623" s="43" t="s">
        <v>94</v>
      </c>
      <c r="D623" s="43" t="s">
        <v>14</v>
      </c>
      <c r="E623" s="87">
        <v>800</v>
      </c>
      <c r="F623" s="51">
        <f t="shared" si="26"/>
        <v>1.2195921378992831</v>
      </c>
      <c r="G623" s="50">
        <f t="shared" si="27"/>
        <v>1.3890972534769106</v>
      </c>
      <c r="H623" s="52">
        <v>575.91359999999997</v>
      </c>
      <c r="I623" s="88" t="s">
        <v>15</v>
      </c>
      <c r="J623" s="55" t="s">
        <v>472</v>
      </c>
      <c r="K623" s="90" t="s">
        <v>504</v>
      </c>
      <c r="L623" s="93" t="s">
        <v>13</v>
      </c>
      <c r="M623" s="45" t="s">
        <v>473</v>
      </c>
    </row>
    <row r="624" spans="1:13" x14ac:dyDescent="0.2">
      <c r="A624" s="85">
        <v>42072</v>
      </c>
      <c r="B624" s="94" t="s">
        <v>723</v>
      </c>
      <c r="C624" s="43" t="s">
        <v>770</v>
      </c>
      <c r="D624" s="43" t="s">
        <v>11</v>
      </c>
      <c r="E624" s="87">
        <v>2000</v>
      </c>
      <c r="F624" s="51">
        <f t="shared" si="26"/>
        <v>3.0489803447482076</v>
      </c>
      <c r="G624" s="50">
        <f t="shared" si="27"/>
        <v>3.4727431336922763</v>
      </c>
      <c r="H624" s="52">
        <v>575.91359999999997</v>
      </c>
      <c r="I624" s="88" t="s">
        <v>15</v>
      </c>
      <c r="J624" s="55" t="s">
        <v>472</v>
      </c>
      <c r="K624" s="90" t="s">
        <v>504</v>
      </c>
      <c r="L624" s="93" t="s">
        <v>13</v>
      </c>
      <c r="M624" s="45" t="s">
        <v>473</v>
      </c>
    </row>
    <row r="625" spans="1:13" x14ac:dyDescent="0.2">
      <c r="A625" s="85">
        <v>42072</v>
      </c>
      <c r="B625" s="94" t="s">
        <v>724</v>
      </c>
      <c r="C625" s="43" t="s">
        <v>94</v>
      </c>
      <c r="D625" s="43" t="s">
        <v>14</v>
      </c>
      <c r="E625" s="87">
        <v>800</v>
      </c>
      <c r="F625" s="51">
        <f t="shared" si="26"/>
        <v>1.2195921378992831</v>
      </c>
      <c r="G625" s="50">
        <f t="shared" si="27"/>
        <v>1.3890972534769106</v>
      </c>
      <c r="H625" s="52">
        <v>575.91359999999997</v>
      </c>
      <c r="I625" s="88" t="s">
        <v>15</v>
      </c>
      <c r="J625" s="55" t="s">
        <v>472</v>
      </c>
      <c r="K625" s="90" t="s">
        <v>504</v>
      </c>
      <c r="L625" s="93" t="s">
        <v>13</v>
      </c>
      <c r="M625" s="45" t="s">
        <v>473</v>
      </c>
    </row>
    <row r="626" spans="1:13" x14ac:dyDescent="0.2">
      <c r="A626" s="85">
        <v>42073</v>
      </c>
      <c r="B626" s="96" t="s">
        <v>596</v>
      </c>
      <c r="C626" s="43" t="s">
        <v>94</v>
      </c>
      <c r="D626" s="98" t="s">
        <v>11</v>
      </c>
      <c r="E626" s="87">
        <v>600</v>
      </c>
      <c r="F626" s="51">
        <f t="shared" si="26"/>
        <v>0.91469410342446233</v>
      </c>
      <c r="G626" s="50">
        <f t="shared" si="27"/>
        <v>1.0418229401076828</v>
      </c>
      <c r="H626" s="52">
        <v>575.91359999999997</v>
      </c>
      <c r="I626" s="88" t="s">
        <v>38</v>
      </c>
      <c r="J626" s="55" t="s">
        <v>472</v>
      </c>
      <c r="K626" s="90" t="s">
        <v>523</v>
      </c>
      <c r="L626" s="93" t="s">
        <v>13</v>
      </c>
      <c r="M626" s="45" t="s">
        <v>473</v>
      </c>
    </row>
    <row r="627" spans="1:13" x14ac:dyDescent="0.2">
      <c r="A627" s="85">
        <v>42073</v>
      </c>
      <c r="B627" s="96" t="s">
        <v>586</v>
      </c>
      <c r="C627" s="43" t="s">
        <v>94</v>
      </c>
      <c r="D627" s="98" t="s">
        <v>11</v>
      </c>
      <c r="E627" s="87">
        <v>600</v>
      </c>
      <c r="F627" s="51">
        <f t="shared" si="26"/>
        <v>0.91469410342446233</v>
      </c>
      <c r="G627" s="50">
        <f t="shared" si="27"/>
        <v>1.0418229401076828</v>
      </c>
      <c r="H627" s="52">
        <v>575.91359999999997</v>
      </c>
      <c r="I627" s="88" t="s">
        <v>38</v>
      </c>
      <c r="J627" s="55" t="s">
        <v>472</v>
      </c>
      <c r="K627" s="90" t="s">
        <v>523</v>
      </c>
      <c r="L627" s="93" t="s">
        <v>13</v>
      </c>
      <c r="M627" s="45" t="s">
        <v>473</v>
      </c>
    </row>
    <row r="628" spans="1:13" x14ac:dyDescent="0.2">
      <c r="A628" s="85">
        <v>42073</v>
      </c>
      <c r="B628" s="96" t="s">
        <v>592</v>
      </c>
      <c r="C628" s="43" t="s">
        <v>770</v>
      </c>
      <c r="D628" s="98" t="s">
        <v>11</v>
      </c>
      <c r="E628" s="87">
        <v>2000</v>
      </c>
      <c r="F628" s="51">
        <f t="shared" si="26"/>
        <v>3.0489803447482076</v>
      </c>
      <c r="G628" s="50">
        <f t="shared" si="27"/>
        <v>3.4727431336922763</v>
      </c>
      <c r="H628" s="52">
        <v>575.91359999999997</v>
      </c>
      <c r="I628" s="88" t="s">
        <v>38</v>
      </c>
      <c r="J628" s="55" t="s">
        <v>472</v>
      </c>
      <c r="K628" s="90" t="s">
        <v>523</v>
      </c>
      <c r="L628" s="93" t="s">
        <v>13</v>
      </c>
      <c r="M628" s="45" t="s">
        <v>473</v>
      </c>
    </row>
    <row r="629" spans="1:13" x14ac:dyDescent="0.2">
      <c r="A629" s="85">
        <v>42073</v>
      </c>
      <c r="B629" s="96" t="s">
        <v>597</v>
      </c>
      <c r="C629" s="43" t="s">
        <v>94</v>
      </c>
      <c r="D629" s="98" t="s">
        <v>589</v>
      </c>
      <c r="E629" s="87">
        <v>12000</v>
      </c>
      <c r="F629" s="51">
        <f t="shared" si="26"/>
        <v>18.293882068489246</v>
      </c>
      <c r="G629" s="50">
        <f t="shared" si="27"/>
        <v>20.836458802153658</v>
      </c>
      <c r="H629" s="52">
        <v>575.91359999999997</v>
      </c>
      <c r="I629" s="88" t="s">
        <v>38</v>
      </c>
      <c r="J629" s="55" t="s">
        <v>472</v>
      </c>
      <c r="K629" s="90" t="s">
        <v>523</v>
      </c>
      <c r="L629" s="93" t="s">
        <v>13</v>
      </c>
      <c r="M629" s="45" t="s">
        <v>473</v>
      </c>
    </row>
    <row r="630" spans="1:13" x14ac:dyDescent="0.2">
      <c r="A630" s="85">
        <v>42073</v>
      </c>
      <c r="B630" s="96" t="s">
        <v>598</v>
      </c>
      <c r="C630" s="43" t="s">
        <v>94</v>
      </c>
      <c r="D630" s="98" t="s">
        <v>589</v>
      </c>
      <c r="E630" s="87">
        <v>10000</v>
      </c>
      <c r="F630" s="51">
        <f t="shared" si="26"/>
        <v>15.244901723741037</v>
      </c>
      <c r="G630" s="50">
        <f t="shared" si="27"/>
        <v>17.363715668461381</v>
      </c>
      <c r="H630" s="52">
        <v>575.91359999999997</v>
      </c>
      <c r="I630" s="88" t="s">
        <v>38</v>
      </c>
      <c r="J630" s="55" t="s">
        <v>472</v>
      </c>
      <c r="K630" s="90" t="s">
        <v>523</v>
      </c>
      <c r="L630" s="93" t="s">
        <v>13</v>
      </c>
      <c r="M630" s="45" t="s">
        <v>473</v>
      </c>
    </row>
    <row r="631" spans="1:13" x14ac:dyDescent="0.2">
      <c r="A631" s="85">
        <v>42073</v>
      </c>
      <c r="B631" s="96" t="s">
        <v>599</v>
      </c>
      <c r="C631" s="43" t="s">
        <v>770</v>
      </c>
      <c r="D631" s="98" t="s">
        <v>11</v>
      </c>
      <c r="E631" s="87">
        <v>3000</v>
      </c>
      <c r="F631" s="51">
        <f t="shared" si="26"/>
        <v>4.5734705171223116</v>
      </c>
      <c r="G631" s="50">
        <f t="shared" si="27"/>
        <v>5.2091147005384144</v>
      </c>
      <c r="H631" s="52">
        <v>575.91359999999997</v>
      </c>
      <c r="I631" s="88" t="s">
        <v>38</v>
      </c>
      <c r="J631" s="55" t="s">
        <v>472</v>
      </c>
      <c r="K631" s="90" t="s">
        <v>523</v>
      </c>
      <c r="L631" s="93" t="s">
        <v>13</v>
      </c>
      <c r="M631" s="45" t="s">
        <v>473</v>
      </c>
    </row>
    <row r="632" spans="1:13" x14ac:dyDescent="0.2">
      <c r="A632" s="85">
        <v>42073</v>
      </c>
      <c r="B632" s="94" t="s">
        <v>635</v>
      </c>
      <c r="C632" s="43" t="s">
        <v>94</v>
      </c>
      <c r="D632" s="89" t="s">
        <v>11</v>
      </c>
      <c r="E632" s="87">
        <v>400</v>
      </c>
      <c r="F632" s="51">
        <f t="shared" si="26"/>
        <v>0.60979606894964156</v>
      </c>
      <c r="G632" s="50">
        <f t="shared" si="27"/>
        <v>0.6945486267384553</v>
      </c>
      <c r="H632" s="52">
        <v>575.91359999999997</v>
      </c>
      <c r="I632" s="88" t="s">
        <v>87</v>
      </c>
      <c r="J632" s="55" t="s">
        <v>472</v>
      </c>
      <c r="K632" s="90" t="s">
        <v>512</v>
      </c>
      <c r="L632" s="89" t="s">
        <v>13</v>
      </c>
      <c r="M632" s="45" t="s">
        <v>473</v>
      </c>
    </row>
    <row r="633" spans="1:13" x14ac:dyDescent="0.2">
      <c r="A633" s="85">
        <v>42073</v>
      </c>
      <c r="B633" s="94" t="s">
        <v>586</v>
      </c>
      <c r="C633" s="43" t="s">
        <v>94</v>
      </c>
      <c r="D633" s="89" t="s">
        <v>11</v>
      </c>
      <c r="E633" s="87">
        <v>1000</v>
      </c>
      <c r="F633" s="51">
        <f t="shared" si="26"/>
        <v>1.5244901723741038</v>
      </c>
      <c r="G633" s="50">
        <f t="shared" si="27"/>
        <v>1.7363715668461381</v>
      </c>
      <c r="H633" s="52">
        <v>575.91359999999997</v>
      </c>
      <c r="I633" s="88" t="s">
        <v>87</v>
      </c>
      <c r="J633" s="55" t="s">
        <v>472</v>
      </c>
      <c r="K633" s="90" t="s">
        <v>512</v>
      </c>
      <c r="L633" s="89" t="s">
        <v>13</v>
      </c>
      <c r="M633" s="45" t="s">
        <v>473</v>
      </c>
    </row>
    <row r="634" spans="1:13" x14ac:dyDescent="0.2">
      <c r="A634" s="85">
        <v>42073</v>
      </c>
      <c r="B634" s="94" t="s">
        <v>635</v>
      </c>
      <c r="C634" s="43" t="s">
        <v>94</v>
      </c>
      <c r="D634" s="89" t="s">
        <v>8</v>
      </c>
      <c r="E634" s="87">
        <v>600</v>
      </c>
      <c r="F634" s="51">
        <f t="shared" si="26"/>
        <v>0.91469410342446233</v>
      </c>
      <c r="G634" s="50">
        <f t="shared" si="27"/>
        <v>1.0418229401076828</v>
      </c>
      <c r="H634" s="52">
        <v>575.91359999999997</v>
      </c>
      <c r="I634" s="88" t="s">
        <v>36</v>
      </c>
      <c r="J634" s="55" t="s">
        <v>472</v>
      </c>
      <c r="K634" s="90" t="s">
        <v>509</v>
      </c>
      <c r="L634" s="89" t="s">
        <v>13</v>
      </c>
      <c r="M634" s="45" t="s">
        <v>473</v>
      </c>
    </row>
    <row r="635" spans="1:13" x14ac:dyDescent="0.2">
      <c r="A635" s="85">
        <v>42073</v>
      </c>
      <c r="B635" s="94" t="s">
        <v>586</v>
      </c>
      <c r="C635" s="43" t="s">
        <v>94</v>
      </c>
      <c r="D635" s="89" t="s">
        <v>8</v>
      </c>
      <c r="E635" s="87">
        <v>1800</v>
      </c>
      <c r="F635" s="51">
        <f t="shared" si="26"/>
        <v>2.7440823102733867</v>
      </c>
      <c r="G635" s="50">
        <f t="shared" si="27"/>
        <v>3.1254688203230487</v>
      </c>
      <c r="H635" s="52">
        <v>575.91359999999997</v>
      </c>
      <c r="I635" s="88" t="s">
        <v>36</v>
      </c>
      <c r="J635" s="55" t="s">
        <v>472</v>
      </c>
      <c r="K635" s="90" t="s">
        <v>509</v>
      </c>
      <c r="L635" s="89" t="s">
        <v>13</v>
      </c>
      <c r="M635" s="45" t="s">
        <v>473</v>
      </c>
    </row>
    <row r="636" spans="1:13" x14ac:dyDescent="0.2">
      <c r="A636" s="85">
        <v>42073</v>
      </c>
      <c r="B636" s="94" t="s">
        <v>674</v>
      </c>
      <c r="C636" s="43" t="s">
        <v>94</v>
      </c>
      <c r="D636" s="43" t="s">
        <v>10</v>
      </c>
      <c r="E636" s="87">
        <v>6000</v>
      </c>
      <c r="F636" s="51">
        <f t="shared" si="26"/>
        <v>9.1469410342446231</v>
      </c>
      <c r="G636" s="50">
        <f t="shared" si="27"/>
        <v>10.418229401076829</v>
      </c>
      <c r="H636" s="52">
        <v>575.91359999999997</v>
      </c>
      <c r="I636" s="88" t="s">
        <v>37</v>
      </c>
      <c r="J636" s="55" t="s">
        <v>472</v>
      </c>
      <c r="K636" s="90" t="s">
        <v>505</v>
      </c>
      <c r="L636" s="89" t="s">
        <v>13</v>
      </c>
      <c r="M636" s="45" t="s">
        <v>473</v>
      </c>
    </row>
    <row r="637" spans="1:13" x14ac:dyDescent="0.2">
      <c r="A637" s="85">
        <v>42073</v>
      </c>
      <c r="B637" s="86" t="s">
        <v>681</v>
      </c>
      <c r="C637" s="43" t="s">
        <v>94</v>
      </c>
      <c r="D637" s="44" t="s">
        <v>10</v>
      </c>
      <c r="E637" s="87">
        <v>20000</v>
      </c>
      <c r="F637" s="51">
        <f t="shared" si="26"/>
        <v>30.489803447482075</v>
      </c>
      <c r="G637" s="50">
        <f t="shared" si="27"/>
        <v>34.727431336922763</v>
      </c>
      <c r="H637" s="52">
        <v>575.91359999999997</v>
      </c>
      <c r="I637" s="88" t="s">
        <v>511</v>
      </c>
      <c r="J637" s="55" t="s">
        <v>472</v>
      </c>
      <c r="K637" s="90" t="s">
        <v>510</v>
      </c>
      <c r="L637" s="89" t="s">
        <v>1052</v>
      </c>
      <c r="M637" s="45" t="s">
        <v>473</v>
      </c>
    </row>
    <row r="638" spans="1:13" x14ac:dyDescent="0.2">
      <c r="A638" s="85">
        <v>42073</v>
      </c>
      <c r="B638" s="94" t="s">
        <v>725</v>
      </c>
      <c r="C638" s="43" t="s">
        <v>94</v>
      </c>
      <c r="D638" s="43" t="s">
        <v>14</v>
      </c>
      <c r="E638" s="87">
        <v>600</v>
      </c>
      <c r="F638" s="51">
        <f t="shared" si="26"/>
        <v>0.91469410342446233</v>
      </c>
      <c r="G638" s="50">
        <f t="shared" si="27"/>
        <v>1.0418229401076828</v>
      </c>
      <c r="H638" s="52">
        <v>575.91359999999997</v>
      </c>
      <c r="I638" s="88" t="s">
        <v>15</v>
      </c>
      <c r="J638" s="55" t="s">
        <v>472</v>
      </c>
      <c r="K638" s="90" t="s">
        <v>507</v>
      </c>
      <c r="L638" s="93" t="s">
        <v>13</v>
      </c>
      <c r="M638" s="45" t="s">
        <v>473</v>
      </c>
    </row>
    <row r="639" spans="1:13" x14ac:dyDescent="0.2">
      <c r="A639" s="85">
        <v>42073</v>
      </c>
      <c r="B639" s="94" t="s">
        <v>726</v>
      </c>
      <c r="C639" s="43" t="s">
        <v>94</v>
      </c>
      <c r="D639" s="43" t="s">
        <v>14</v>
      </c>
      <c r="E639" s="87">
        <v>200</v>
      </c>
      <c r="F639" s="51">
        <f t="shared" si="26"/>
        <v>0.30489803447482078</v>
      </c>
      <c r="G639" s="50">
        <f t="shared" si="27"/>
        <v>0.34727431336922765</v>
      </c>
      <c r="H639" s="52">
        <v>575.91359999999997</v>
      </c>
      <c r="I639" s="88" t="s">
        <v>15</v>
      </c>
      <c r="J639" s="55" t="s">
        <v>472</v>
      </c>
      <c r="K639" s="90" t="s">
        <v>507</v>
      </c>
      <c r="L639" s="93" t="s">
        <v>13</v>
      </c>
      <c r="M639" s="45" t="s">
        <v>473</v>
      </c>
    </row>
    <row r="640" spans="1:13" x14ac:dyDescent="0.2">
      <c r="A640" s="85">
        <v>42073</v>
      </c>
      <c r="B640" s="94" t="s">
        <v>727</v>
      </c>
      <c r="C640" s="43" t="s">
        <v>94</v>
      </c>
      <c r="D640" s="43" t="s">
        <v>14</v>
      </c>
      <c r="E640" s="87">
        <v>300</v>
      </c>
      <c r="F640" s="51">
        <f t="shared" si="26"/>
        <v>0.45734705171223117</v>
      </c>
      <c r="G640" s="50">
        <f t="shared" si="27"/>
        <v>0.52091147005384142</v>
      </c>
      <c r="H640" s="52">
        <v>575.91359999999997</v>
      </c>
      <c r="I640" s="88" t="s">
        <v>15</v>
      </c>
      <c r="J640" s="55" t="s">
        <v>472</v>
      </c>
      <c r="K640" s="90" t="s">
        <v>507</v>
      </c>
      <c r="L640" s="93" t="s">
        <v>13</v>
      </c>
      <c r="M640" s="45" t="s">
        <v>473</v>
      </c>
    </row>
    <row r="641" spans="1:13" x14ac:dyDescent="0.2">
      <c r="A641" s="85">
        <v>42073</v>
      </c>
      <c r="B641" s="94" t="s">
        <v>728</v>
      </c>
      <c r="C641" s="43" t="s">
        <v>94</v>
      </c>
      <c r="D641" s="43" t="s">
        <v>14</v>
      </c>
      <c r="E641" s="87">
        <v>400</v>
      </c>
      <c r="F641" s="51">
        <f t="shared" ref="F641:F704" si="28">E641/655.957</f>
        <v>0.60979606894964156</v>
      </c>
      <c r="G641" s="50">
        <f t="shared" ref="G641:G704" si="29">E641/H641</f>
        <v>0.6945486267384553</v>
      </c>
      <c r="H641" s="52">
        <v>575.91359999999997</v>
      </c>
      <c r="I641" s="88" t="s">
        <v>15</v>
      </c>
      <c r="J641" s="55" t="s">
        <v>472</v>
      </c>
      <c r="K641" s="90" t="s">
        <v>507</v>
      </c>
      <c r="L641" s="93" t="s">
        <v>13</v>
      </c>
      <c r="M641" s="45" t="s">
        <v>473</v>
      </c>
    </row>
    <row r="642" spans="1:13" x14ac:dyDescent="0.2">
      <c r="A642" s="85">
        <v>42073</v>
      </c>
      <c r="B642" s="94" t="s">
        <v>729</v>
      </c>
      <c r="C642" s="43" t="s">
        <v>770</v>
      </c>
      <c r="D642" s="43" t="s">
        <v>11</v>
      </c>
      <c r="E642" s="87">
        <v>4755</v>
      </c>
      <c r="F642" s="51">
        <f t="shared" si="28"/>
        <v>7.2489507696388635</v>
      </c>
      <c r="G642" s="50">
        <f t="shared" si="29"/>
        <v>8.2564468003533875</v>
      </c>
      <c r="H642" s="52">
        <v>575.91359999999997</v>
      </c>
      <c r="I642" s="88" t="s">
        <v>15</v>
      </c>
      <c r="J642" s="55" t="s">
        <v>472</v>
      </c>
      <c r="K642" s="90" t="s">
        <v>507</v>
      </c>
      <c r="L642" s="93" t="s">
        <v>13</v>
      </c>
      <c r="M642" s="45" t="s">
        <v>473</v>
      </c>
    </row>
    <row r="643" spans="1:13" x14ac:dyDescent="0.2">
      <c r="A643" s="85">
        <v>42073</v>
      </c>
      <c r="B643" s="94" t="s">
        <v>730</v>
      </c>
      <c r="C643" s="43" t="s">
        <v>94</v>
      </c>
      <c r="D643" s="43" t="s">
        <v>14</v>
      </c>
      <c r="E643" s="87">
        <v>300</v>
      </c>
      <c r="F643" s="51">
        <f t="shared" si="28"/>
        <v>0.45734705171223117</v>
      </c>
      <c r="G643" s="50">
        <f t="shared" si="29"/>
        <v>0.52091147005384142</v>
      </c>
      <c r="H643" s="52">
        <v>575.91359999999997</v>
      </c>
      <c r="I643" s="88" t="s">
        <v>15</v>
      </c>
      <c r="J643" s="55" t="s">
        <v>472</v>
      </c>
      <c r="K643" s="90" t="s">
        <v>507</v>
      </c>
      <c r="L643" s="93" t="s">
        <v>13</v>
      </c>
      <c r="M643" s="45" t="s">
        <v>473</v>
      </c>
    </row>
    <row r="644" spans="1:13" x14ac:dyDescent="0.2">
      <c r="A644" s="85">
        <v>42073</v>
      </c>
      <c r="B644" s="86" t="s">
        <v>722</v>
      </c>
      <c r="C644" s="43" t="s">
        <v>94</v>
      </c>
      <c r="D644" s="43" t="s">
        <v>14</v>
      </c>
      <c r="E644" s="87">
        <v>400</v>
      </c>
      <c r="F644" s="51">
        <f t="shared" si="28"/>
        <v>0.60979606894964156</v>
      </c>
      <c r="G644" s="50">
        <f t="shared" si="29"/>
        <v>0.6945486267384553</v>
      </c>
      <c r="H644" s="52">
        <v>575.91359999999997</v>
      </c>
      <c r="I644" s="88" t="s">
        <v>15</v>
      </c>
      <c r="J644" s="55" t="s">
        <v>472</v>
      </c>
      <c r="K644" s="90" t="s">
        <v>507</v>
      </c>
      <c r="L644" s="93" t="s">
        <v>13</v>
      </c>
      <c r="M644" s="45" t="s">
        <v>473</v>
      </c>
    </row>
    <row r="645" spans="1:13" x14ac:dyDescent="0.2">
      <c r="A645" s="85">
        <v>42073</v>
      </c>
      <c r="B645" s="86" t="s">
        <v>731</v>
      </c>
      <c r="C645" s="43" t="s">
        <v>94</v>
      </c>
      <c r="D645" s="43" t="s">
        <v>14</v>
      </c>
      <c r="E645" s="87">
        <v>600</v>
      </c>
      <c r="F645" s="51">
        <f t="shared" si="28"/>
        <v>0.91469410342446233</v>
      </c>
      <c r="G645" s="50">
        <f t="shared" si="29"/>
        <v>1.0418229401076828</v>
      </c>
      <c r="H645" s="52">
        <v>575.91359999999997</v>
      </c>
      <c r="I645" s="88" t="s">
        <v>15</v>
      </c>
      <c r="J645" s="55" t="s">
        <v>472</v>
      </c>
      <c r="K645" s="90" t="s">
        <v>508</v>
      </c>
      <c r="L645" s="93" t="s">
        <v>13</v>
      </c>
      <c r="M645" s="45" t="s">
        <v>473</v>
      </c>
    </row>
    <row r="646" spans="1:13" x14ac:dyDescent="0.2">
      <c r="A646" s="85">
        <v>42073</v>
      </c>
      <c r="B646" s="86" t="s">
        <v>732</v>
      </c>
      <c r="C646" s="43" t="s">
        <v>102</v>
      </c>
      <c r="D646" s="43" t="s">
        <v>9</v>
      </c>
      <c r="E646" s="87">
        <v>7000</v>
      </c>
      <c r="F646" s="51">
        <f t="shared" si="28"/>
        <v>10.671431206618726</v>
      </c>
      <c r="G646" s="50">
        <f t="shared" si="29"/>
        <v>12.070751155946862</v>
      </c>
      <c r="H646" s="90">
        <v>579.91420000000005</v>
      </c>
      <c r="I646" s="88" t="s">
        <v>15</v>
      </c>
      <c r="J646" s="55" t="s">
        <v>472</v>
      </c>
      <c r="K646" s="90" t="s">
        <v>508</v>
      </c>
      <c r="L646" s="93" t="s">
        <v>1052</v>
      </c>
      <c r="M646" s="45" t="s">
        <v>473</v>
      </c>
    </row>
    <row r="647" spans="1:13" x14ac:dyDescent="0.2">
      <c r="A647" s="85">
        <v>42073</v>
      </c>
      <c r="B647" s="86" t="s">
        <v>733</v>
      </c>
      <c r="C647" s="43" t="s">
        <v>94</v>
      </c>
      <c r="D647" s="43" t="s">
        <v>14</v>
      </c>
      <c r="E647" s="87">
        <v>200</v>
      </c>
      <c r="F647" s="51">
        <f t="shared" si="28"/>
        <v>0.30489803447482078</v>
      </c>
      <c r="G647" s="50">
        <f t="shared" si="29"/>
        <v>0.34487860445562463</v>
      </c>
      <c r="H647" s="90">
        <v>579.91420000000005</v>
      </c>
      <c r="I647" s="88" t="s">
        <v>15</v>
      </c>
      <c r="J647" s="55" t="s">
        <v>472</v>
      </c>
      <c r="K647" s="90" t="s">
        <v>508</v>
      </c>
      <c r="L647" s="93" t="s">
        <v>1052</v>
      </c>
      <c r="M647" s="45" t="s">
        <v>473</v>
      </c>
    </row>
    <row r="648" spans="1:13" x14ac:dyDescent="0.2">
      <c r="A648" s="85">
        <v>42073</v>
      </c>
      <c r="B648" s="86" t="s">
        <v>722</v>
      </c>
      <c r="C648" s="43" t="s">
        <v>94</v>
      </c>
      <c r="D648" s="43" t="s">
        <v>14</v>
      </c>
      <c r="E648" s="87">
        <v>400</v>
      </c>
      <c r="F648" s="51">
        <f t="shared" si="28"/>
        <v>0.60979606894964156</v>
      </c>
      <c r="G648" s="50">
        <f t="shared" si="29"/>
        <v>0.6945486267384553</v>
      </c>
      <c r="H648" s="52">
        <v>575.91359999999997</v>
      </c>
      <c r="I648" s="88" t="s">
        <v>15</v>
      </c>
      <c r="J648" s="55" t="s">
        <v>472</v>
      </c>
      <c r="K648" s="90" t="s">
        <v>508</v>
      </c>
      <c r="L648" s="93" t="s">
        <v>13</v>
      </c>
      <c r="M648" s="45" t="s">
        <v>473</v>
      </c>
    </row>
    <row r="649" spans="1:13" x14ac:dyDescent="0.2">
      <c r="A649" s="85">
        <v>42073</v>
      </c>
      <c r="B649" s="94" t="s">
        <v>893</v>
      </c>
      <c r="C649" s="43" t="s">
        <v>94</v>
      </c>
      <c r="D649" s="95" t="s">
        <v>8</v>
      </c>
      <c r="E649" s="87">
        <v>200</v>
      </c>
      <c r="F649" s="51">
        <f t="shared" si="28"/>
        <v>0.30489803447482078</v>
      </c>
      <c r="G649" s="50">
        <f t="shared" si="29"/>
        <v>0.34487860445562463</v>
      </c>
      <c r="H649" s="90">
        <v>579.91420000000005</v>
      </c>
      <c r="I649" s="88" t="s">
        <v>39</v>
      </c>
      <c r="J649" s="55" t="s">
        <v>472</v>
      </c>
      <c r="K649" s="90" t="s">
        <v>506</v>
      </c>
      <c r="L649" s="89" t="s">
        <v>1052</v>
      </c>
      <c r="M649" s="45" t="s">
        <v>473</v>
      </c>
    </row>
    <row r="650" spans="1:13" x14ac:dyDescent="0.2">
      <c r="A650" s="85">
        <v>42073</v>
      </c>
      <c r="B650" s="94" t="s">
        <v>894</v>
      </c>
      <c r="C650" s="43" t="s">
        <v>94</v>
      </c>
      <c r="D650" s="95" t="s">
        <v>8</v>
      </c>
      <c r="E650" s="87">
        <v>1800</v>
      </c>
      <c r="F650" s="51">
        <f t="shared" si="28"/>
        <v>2.7440823102733867</v>
      </c>
      <c r="G650" s="50">
        <f t="shared" si="29"/>
        <v>3.1254688203230487</v>
      </c>
      <c r="H650" s="52">
        <v>575.91359999999997</v>
      </c>
      <c r="I650" s="88" t="s">
        <v>39</v>
      </c>
      <c r="J650" s="55" t="s">
        <v>472</v>
      </c>
      <c r="K650" s="90" t="s">
        <v>506</v>
      </c>
      <c r="L650" s="89" t="s">
        <v>13</v>
      </c>
      <c r="M650" s="45" t="s">
        <v>473</v>
      </c>
    </row>
    <row r="651" spans="1:13" x14ac:dyDescent="0.2">
      <c r="A651" s="85">
        <v>42073</v>
      </c>
      <c r="B651" s="94" t="s">
        <v>895</v>
      </c>
      <c r="C651" s="43" t="s">
        <v>215</v>
      </c>
      <c r="D651" s="95" t="s">
        <v>8</v>
      </c>
      <c r="E651" s="87">
        <v>1500</v>
      </c>
      <c r="F651" s="51">
        <f t="shared" si="28"/>
        <v>2.2867352585611558</v>
      </c>
      <c r="G651" s="50">
        <f t="shared" si="29"/>
        <v>2.6045573502692072</v>
      </c>
      <c r="H651" s="52">
        <v>575.91359999999997</v>
      </c>
      <c r="I651" s="88" t="s">
        <v>39</v>
      </c>
      <c r="J651" s="55" t="s">
        <v>472</v>
      </c>
      <c r="K651" s="90" t="s">
        <v>506</v>
      </c>
      <c r="L651" s="89" t="s">
        <v>13</v>
      </c>
      <c r="M651" s="45" t="s">
        <v>473</v>
      </c>
    </row>
    <row r="652" spans="1:13" x14ac:dyDescent="0.2">
      <c r="A652" s="85">
        <v>42073</v>
      </c>
      <c r="B652" s="94" t="s">
        <v>896</v>
      </c>
      <c r="C652" s="43" t="s">
        <v>94</v>
      </c>
      <c r="D652" s="95" t="s">
        <v>8</v>
      </c>
      <c r="E652" s="87">
        <v>1800</v>
      </c>
      <c r="F652" s="51">
        <f t="shared" si="28"/>
        <v>2.7440823102733867</v>
      </c>
      <c r="G652" s="50">
        <f t="shared" si="29"/>
        <v>3.1039074401006217</v>
      </c>
      <c r="H652" s="90">
        <v>579.91420000000005</v>
      </c>
      <c r="I652" s="88" t="s">
        <v>39</v>
      </c>
      <c r="J652" s="55" t="s">
        <v>472</v>
      </c>
      <c r="K652" s="90" t="s">
        <v>506</v>
      </c>
      <c r="L652" s="89" t="s">
        <v>1052</v>
      </c>
      <c r="M652" s="45" t="s">
        <v>473</v>
      </c>
    </row>
    <row r="653" spans="1:13" x14ac:dyDescent="0.2">
      <c r="A653" s="85">
        <v>42073</v>
      </c>
      <c r="B653" s="94" t="s">
        <v>897</v>
      </c>
      <c r="C653" s="43" t="s">
        <v>94</v>
      </c>
      <c r="D653" s="95" t="s">
        <v>8</v>
      </c>
      <c r="E653" s="87">
        <v>200</v>
      </c>
      <c r="F653" s="51">
        <f t="shared" si="28"/>
        <v>0.30489803447482078</v>
      </c>
      <c r="G653" s="50">
        <f t="shared" si="29"/>
        <v>0.34487860445562463</v>
      </c>
      <c r="H653" s="90">
        <v>579.91420000000005</v>
      </c>
      <c r="I653" s="88" t="s">
        <v>39</v>
      </c>
      <c r="J653" s="55" t="s">
        <v>472</v>
      </c>
      <c r="K653" s="90" t="s">
        <v>506</v>
      </c>
      <c r="L653" s="89" t="s">
        <v>1052</v>
      </c>
      <c r="M653" s="45" t="s">
        <v>473</v>
      </c>
    </row>
    <row r="654" spans="1:13" x14ac:dyDescent="0.2">
      <c r="A654" s="85">
        <v>42074</v>
      </c>
      <c r="B654" s="96" t="s">
        <v>600</v>
      </c>
      <c r="C654" s="43" t="s">
        <v>94</v>
      </c>
      <c r="D654" s="98" t="s">
        <v>11</v>
      </c>
      <c r="E654" s="87">
        <v>600</v>
      </c>
      <c r="F654" s="51">
        <f t="shared" si="28"/>
        <v>0.91469410342446233</v>
      </c>
      <c r="G654" s="50">
        <f t="shared" si="29"/>
        <v>1.0346358133668738</v>
      </c>
      <c r="H654" s="90">
        <v>579.91420000000005</v>
      </c>
      <c r="I654" s="88" t="s">
        <v>38</v>
      </c>
      <c r="J654" s="55" t="s">
        <v>472</v>
      </c>
      <c r="K654" s="90" t="s">
        <v>523</v>
      </c>
      <c r="L654" s="89" t="s">
        <v>1052</v>
      </c>
      <c r="M654" s="45" t="s">
        <v>473</v>
      </c>
    </row>
    <row r="655" spans="1:13" x14ac:dyDescent="0.2">
      <c r="A655" s="85">
        <v>42074</v>
      </c>
      <c r="B655" s="96" t="s">
        <v>586</v>
      </c>
      <c r="C655" s="43" t="s">
        <v>94</v>
      </c>
      <c r="D655" s="98" t="s">
        <v>11</v>
      </c>
      <c r="E655" s="87">
        <v>600</v>
      </c>
      <c r="F655" s="51">
        <f t="shared" si="28"/>
        <v>0.91469410342446233</v>
      </c>
      <c r="G655" s="50">
        <f t="shared" si="29"/>
        <v>1.0346358133668738</v>
      </c>
      <c r="H655" s="90">
        <v>579.91420000000005</v>
      </c>
      <c r="I655" s="88" t="s">
        <v>38</v>
      </c>
      <c r="J655" s="55" t="s">
        <v>472</v>
      </c>
      <c r="K655" s="90" t="s">
        <v>523</v>
      </c>
      <c r="L655" s="89" t="s">
        <v>1052</v>
      </c>
      <c r="M655" s="45" t="s">
        <v>473</v>
      </c>
    </row>
    <row r="656" spans="1:13" x14ac:dyDescent="0.2">
      <c r="A656" s="85">
        <v>42074</v>
      </c>
      <c r="B656" s="96" t="s">
        <v>601</v>
      </c>
      <c r="C656" s="43" t="s">
        <v>770</v>
      </c>
      <c r="D656" s="98" t="s">
        <v>11</v>
      </c>
      <c r="E656" s="87">
        <v>3000</v>
      </c>
      <c r="F656" s="51">
        <f t="shared" si="28"/>
        <v>4.5734705171223116</v>
      </c>
      <c r="G656" s="50">
        <f t="shared" si="29"/>
        <v>5.1731790668343693</v>
      </c>
      <c r="H656" s="90">
        <v>579.91420000000005</v>
      </c>
      <c r="I656" s="88" t="s">
        <v>38</v>
      </c>
      <c r="J656" s="55" t="s">
        <v>472</v>
      </c>
      <c r="K656" s="90" t="s">
        <v>523</v>
      </c>
      <c r="L656" s="89" t="s">
        <v>1052</v>
      </c>
      <c r="M656" s="45" t="s">
        <v>473</v>
      </c>
    </row>
    <row r="657" spans="1:13" x14ac:dyDescent="0.2">
      <c r="A657" s="85">
        <v>42074</v>
      </c>
      <c r="B657" s="94" t="s">
        <v>636</v>
      </c>
      <c r="C657" s="43" t="s">
        <v>94</v>
      </c>
      <c r="D657" s="89" t="s">
        <v>11</v>
      </c>
      <c r="E657" s="87">
        <v>1000</v>
      </c>
      <c r="F657" s="51">
        <f t="shared" si="28"/>
        <v>1.5244901723741038</v>
      </c>
      <c r="G657" s="50">
        <f t="shared" si="29"/>
        <v>1.724393022278123</v>
      </c>
      <c r="H657" s="90">
        <v>579.91420000000005</v>
      </c>
      <c r="I657" s="88" t="s">
        <v>87</v>
      </c>
      <c r="J657" s="55" t="s">
        <v>472</v>
      </c>
      <c r="K657" s="90" t="s">
        <v>513</v>
      </c>
      <c r="L657" s="89" t="s">
        <v>1052</v>
      </c>
      <c r="M657" s="45" t="s">
        <v>473</v>
      </c>
    </row>
    <row r="658" spans="1:13" x14ac:dyDescent="0.2">
      <c r="A658" s="85">
        <v>42074</v>
      </c>
      <c r="B658" s="94" t="s">
        <v>586</v>
      </c>
      <c r="C658" s="43" t="s">
        <v>94</v>
      </c>
      <c r="D658" s="89" t="s">
        <v>11</v>
      </c>
      <c r="E658" s="87">
        <v>1000</v>
      </c>
      <c r="F658" s="51">
        <f t="shared" si="28"/>
        <v>1.5244901723741038</v>
      </c>
      <c r="G658" s="50">
        <f t="shared" si="29"/>
        <v>1.724393022278123</v>
      </c>
      <c r="H658" s="90">
        <v>579.91420000000005</v>
      </c>
      <c r="I658" s="88" t="s">
        <v>87</v>
      </c>
      <c r="J658" s="55" t="s">
        <v>472</v>
      </c>
      <c r="K658" s="90" t="s">
        <v>513</v>
      </c>
      <c r="L658" s="89" t="s">
        <v>1052</v>
      </c>
      <c r="M658" s="45" t="s">
        <v>473</v>
      </c>
    </row>
    <row r="659" spans="1:13" x14ac:dyDescent="0.2">
      <c r="A659" s="85">
        <v>42074</v>
      </c>
      <c r="B659" s="86" t="s">
        <v>637</v>
      </c>
      <c r="C659" s="43" t="s">
        <v>770</v>
      </c>
      <c r="D659" s="89" t="s">
        <v>11</v>
      </c>
      <c r="E659" s="87">
        <v>3000</v>
      </c>
      <c r="F659" s="51">
        <f t="shared" si="28"/>
        <v>4.5734705171223116</v>
      </c>
      <c r="G659" s="50">
        <f t="shared" si="29"/>
        <v>5.1731790668343693</v>
      </c>
      <c r="H659" s="90">
        <v>579.91420000000005</v>
      </c>
      <c r="I659" s="88" t="s">
        <v>87</v>
      </c>
      <c r="J659" s="55" t="s">
        <v>472</v>
      </c>
      <c r="K659" s="90" t="s">
        <v>513</v>
      </c>
      <c r="L659" s="89" t="s">
        <v>1052</v>
      </c>
      <c r="M659" s="45" t="s">
        <v>473</v>
      </c>
    </row>
    <row r="660" spans="1:13" x14ac:dyDescent="0.2">
      <c r="A660" s="85">
        <v>42074</v>
      </c>
      <c r="B660" s="86" t="s">
        <v>636</v>
      </c>
      <c r="C660" s="43" t="s">
        <v>94</v>
      </c>
      <c r="D660" s="43" t="s">
        <v>8</v>
      </c>
      <c r="E660" s="87">
        <v>1800</v>
      </c>
      <c r="F660" s="51">
        <f t="shared" si="28"/>
        <v>2.7440823102733867</v>
      </c>
      <c r="G660" s="50">
        <f t="shared" si="29"/>
        <v>3.1039074401006217</v>
      </c>
      <c r="H660" s="90">
        <v>579.91420000000005</v>
      </c>
      <c r="I660" s="88" t="s">
        <v>36</v>
      </c>
      <c r="J660" s="55" t="s">
        <v>472</v>
      </c>
      <c r="K660" s="90" t="s">
        <v>515</v>
      </c>
      <c r="L660" s="89" t="s">
        <v>1052</v>
      </c>
      <c r="M660" s="45" t="s">
        <v>473</v>
      </c>
    </row>
    <row r="661" spans="1:13" x14ac:dyDescent="0.2">
      <c r="A661" s="85">
        <v>42074</v>
      </c>
      <c r="B661" s="86" t="s">
        <v>586</v>
      </c>
      <c r="C661" s="43" t="s">
        <v>94</v>
      </c>
      <c r="D661" s="43" t="s">
        <v>8</v>
      </c>
      <c r="E661" s="87">
        <v>1800</v>
      </c>
      <c r="F661" s="51">
        <f t="shared" si="28"/>
        <v>2.7440823102733867</v>
      </c>
      <c r="G661" s="50">
        <f t="shared" si="29"/>
        <v>3.1039074401006217</v>
      </c>
      <c r="H661" s="90">
        <v>579.91420000000005</v>
      </c>
      <c r="I661" s="88" t="s">
        <v>36</v>
      </c>
      <c r="J661" s="55" t="s">
        <v>472</v>
      </c>
      <c r="K661" s="90" t="s">
        <v>515</v>
      </c>
      <c r="L661" s="89" t="s">
        <v>1052</v>
      </c>
      <c r="M661" s="45" t="s">
        <v>473</v>
      </c>
    </row>
    <row r="662" spans="1:13" x14ac:dyDescent="0.2">
      <c r="A662" s="85">
        <v>42074</v>
      </c>
      <c r="B662" s="86" t="s">
        <v>682</v>
      </c>
      <c r="C662" s="43" t="s">
        <v>94</v>
      </c>
      <c r="D662" s="44" t="s">
        <v>10</v>
      </c>
      <c r="E662" s="87">
        <v>10000</v>
      </c>
      <c r="F662" s="51">
        <f t="shared" si="28"/>
        <v>15.244901723741037</v>
      </c>
      <c r="G662" s="50">
        <f t="shared" si="29"/>
        <v>17.243930222781231</v>
      </c>
      <c r="H662" s="90">
        <v>579.91420000000005</v>
      </c>
      <c r="I662" s="88" t="s">
        <v>511</v>
      </c>
      <c r="J662" s="55" t="s">
        <v>472</v>
      </c>
      <c r="K662" s="90" t="s">
        <v>510</v>
      </c>
      <c r="L662" s="89" t="s">
        <v>1052</v>
      </c>
      <c r="M662" s="45" t="s">
        <v>473</v>
      </c>
    </row>
    <row r="663" spans="1:13" x14ac:dyDescent="0.2">
      <c r="A663" s="85">
        <v>42075</v>
      </c>
      <c r="B663" s="96" t="s">
        <v>602</v>
      </c>
      <c r="C663" s="43" t="s">
        <v>94</v>
      </c>
      <c r="D663" s="98" t="s">
        <v>11</v>
      </c>
      <c r="E663" s="87">
        <v>600</v>
      </c>
      <c r="F663" s="51">
        <f t="shared" si="28"/>
        <v>0.91469410342446233</v>
      </c>
      <c r="G663" s="50">
        <f t="shared" si="29"/>
        <v>1.0346358133668738</v>
      </c>
      <c r="H663" s="90">
        <v>579.91420000000005</v>
      </c>
      <c r="I663" s="88" t="s">
        <v>38</v>
      </c>
      <c r="J663" s="55" t="s">
        <v>472</v>
      </c>
      <c r="K663" s="90" t="s">
        <v>523</v>
      </c>
      <c r="L663" s="89" t="s">
        <v>1052</v>
      </c>
      <c r="M663" s="45" t="s">
        <v>473</v>
      </c>
    </row>
    <row r="664" spans="1:13" x14ac:dyDescent="0.2">
      <c r="A664" s="85">
        <v>42075</v>
      </c>
      <c r="B664" s="96" t="s">
        <v>603</v>
      </c>
      <c r="C664" s="43" t="s">
        <v>94</v>
      </c>
      <c r="D664" s="98" t="s">
        <v>11</v>
      </c>
      <c r="E664" s="87">
        <v>700</v>
      </c>
      <c r="F664" s="51">
        <f t="shared" si="28"/>
        <v>1.0671431206618727</v>
      </c>
      <c r="G664" s="50">
        <f t="shared" si="29"/>
        <v>1.2070751155946862</v>
      </c>
      <c r="H664" s="90">
        <v>579.91420000000005</v>
      </c>
      <c r="I664" s="88" t="s">
        <v>38</v>
      </c>
      <c r="J664" s="55" t="s">
        <v>472</v>
      </c>
      <c r="K664" s="90" t="s">
        <v>523</v>
      </c>
      <c r="L664" s="89" t="s">
        <v>1052</v>
      </c>
      <c r="M664" s="45" t="s">
        <v>473</v>
      </c>
    </row>
    <row r="665" spans="1:13" x14ac:dyDescent="0.2">
      <c r="A665" s="85">
        <v>42075</v>
      </c>
      <c r="B665" s="96" t="s">
        <v>604</v>
      </c>
      <c r="C665" s="43" t="s">
        <v>94</v>
      </c>
      <c r="D665" s="98" t="s">
        <v>11</v>
      </c>
      <c r="E665" s="87">
        <v>800</v>
      </c>
      <c r="F665" s="51">
        <f t="shared" si="28"/>
        <v>1.2195921378992831</v>
      </c>
      <c r="G665" s="50">
        <f t="shared" si="29"/>
        <v>1.3795144178224985</v>
      </c>
      <c r="H665" s="90">
        <v>579.91420000000005</v>
      </c>
      <c r="I665" s="88" t="s">
        <v>38</v>
      </c>
      <c r="J665" s="55" t="s">
        <v>472</v>
      </c>
      <c r="K665" s="90" t="s">
        <v>523</v>
      </c>
      <c r="L665" s="89" t="s">
        <v>1052</v>
      </c>
      <c r="M665" s="45" t="s">
        <v>473</v>
      </c>
    </row>
    <row r="666" spans="1:13" x14ac:dyDescent="0.2">
      <c r="A666" s="85">
        <v>42075</v>
      </c>
      <c r="B666" s="86" t="s">
        <v>636</v>
      </c>
      <c r="C666" s="43" t="s">
        <v>94</v>
      </c>
      <c r="D666" s="89" t="s">
        <v>11</v>
      </c>
      <c r="E666" s="87">
        <v>1000</v>
      </c>
      <c r="F666" s="51">
        <f t="shared" si="28"/>
        <v>1.5244901723741038</v>
      </c>
      <c r="G666" s="50">
        <f t="shared" si="29"/>
        <v>1.724393022278123</v>
      </c>
      <c r="H666" s="90">
        <v>579.91420000000005</v>
      </c>
      <c r="I666" s="88" t="s">
        <v>87</v>
      </c>
      <c r="J666" s="55" t="s">
        <v>472</v>
      </c>
      <c r="K666" s="90" t="s">
        <v>516</v>
      </c>
      <c r="L666" s="89" t="s">
        <v>1052</v>
      </c>
      <c r="M666" s="45" t="s">
        <v>473</v>
      </c>
    </row>
    <row r="667" spans="1:13" x14ac:dyDescent="0.2">
      <c r="A667" s="85">
        <v>42075</v>
      </c>
      <c r="B667" s="86" t="s">
        <v>586</v>
      </c>
      <c r="C667" s="43" t="s">
        <v>94</v>
      </c>
      <c r="D667" s="89" t="s">
        <v>11</v>
      </c>
      <c r="E667" s="87">
        <v>1000</v>
      </c>
      <c r="F667" s="51">
        <f t="shared" si="28"/>
        <v>1.5244901723741038</v>
      </c>
      <c r="G667" s="50">
        <f t="shared" si="29"/>
        <v>1.724393022278123</v>
      </c>
      <c r="H667" s="90">
        <v>579.91420000000005</v>
      </c>
      <c r="I667" s="88" t="s">
        <v>87</v>
      </c>
      <c r="J667" s="55" t="s">
        <v>472</v>
      </c>
      <c r="K667" s="90" t="s">
        <v>516</v>
      </c>
      <c r="L667" s="89" t="s">
        <v>1052</v>
      </c>
      <c r="M667" s="45" t="s">
        <v>473</v>
      </c>
    </row>
    <row r="668" spans="1:13" x14ac:dyDescent="0.2">
      <c r="A668" s="85">
        <v>42075</v>
      </c>
      <c r="B668" s="86" t="s">
        <v>637</v>
      </c>
      <c r="C668" s="43" t="s">
        <v>770</v>
      </c>
      <c r="D668" s="89" t="s">
        <v>11</v>
      </c>
      <c r="E668" s="87">
        <v>3000</v>
      </c>
      <c r="F668" s="51">
        <f t="shared" si="28"/>
        <v>4.5734705171223116</v>
      </c>
      <c r="G668" s="50">
        <f t="shared" si="29"/>
        <v>5.1731790668343693</v>
      </c>
      <c r="H668" s="90">
        <v>579.91420000000005</v>
      </c>
      <c r="I668" s="88" t="s">
        <v>87</v>
      </c>
      <c r="J668" s="55" t="s">
        <v>472</v>
      </c>
      <c r="K668" s="90" t="s">
        <v>516</v>
      </c>
      <c r="L668" s="89" t="s">
        <v>1052</v>
      </c>
      <c r="M668" s="45" t="s">
        <v>473</v>
      </c>
    </row>
    <row r="669" spans="1:13" x14ac:dyDescent="0.2">
      <c r="A669" s="85">
        <v>42075</v>
      </c>
      <c r="B669" s="86" t="s">
        <v>636</v>
      </c>
      <c r="C669" s="43" t="s">
        <v>94</v>
      </c>
      <c r="D669" s="43" t="s">
        <v>8</v>
      </c>
      <c r="E669" s="87">
        <v>1800</v>
      </c>
      <c r="F669" s="51">
        <f t="shared" si="28"/>
        <v>2.7440823102733867</v>
      </c>
      <c r="G669" s="50">
        <f t="shared" si="29"/>
        <v>3.1039074401006217</v>
      </c>
      <c r="H669" s="90">
        <v>579.91420000000005</v>
      </c>
      <c r="I669" s="88" t="s">
        <v>36</v>
      </c>
      <c r="J669" s="55" t="s">
        <v>472</v>
      </c>
      <c r="K669" s="90" t="s">
        <v>517</v>
      </c>
      <c r="L669" s="89" t="s">
        <v>1052</v>
      </c>
      <c r="M669" s="45" t="s">
        <v>473</v>
      </c>
    </row>
    <row r="670" spans="1:13" x14ac:dyDescent="0.2">
      <c r="A670" s="85">
        <v>42075</v>
      </c>
      <c r="B670" s="86" t="s">
        <v>584</v>
      </c>
      <c r="C670" s="43" t="s">
        <v>94</v>
      </c>
      <c r="D670" s="43" t="s">
        <v>8</v>
      </c>
      <c r="E670" s="87">
        <v>400</v>
      </c>
      <c r="F670" s="51">
        <f t="shared" si="28"/>
        <v>0.60979606894964156</v>
      </c>
      <c r="G670" s="50">
        <f t="shared" si="29"/>
        <v>0.68975720891124925</v>
      </c>
      <c r="H670" s="90">
        <v>579.91420000000005</v>
      </c>
      <c r="I670" s="88" t="s">
        <v>36</v>
      </c>
      <c r="J670" s="55" t="s">
        <v>472</v>
      </c>
      <c r="K670" s="90" t="s">
        <v>517</v>
      </c>
      <c r="L670" s="89" t="s">
        <v>1052</v>
      </c>
      <c r="M670" s="45" t="s">
        <v>473</v>
      </c>
    </row>
    <row r="671" spans="1:13" x14ac:dyDescent="0.2">
      <c r="A671" s="85">
        <v>42075</v>
      </c>
      <c r="B671" s="86" t="s">
        <v>664</v>
      </c>
      <c r="C671" s="43" t="s">
        <v>94</v>
      </c>
      <c r="D671" s="43" t="s">
        <v>8</v>
      </c>
      <c r="E671" s="87">
        <v>400</v>
      </c>
      <c r="F671" s="51">
        <f t="shared" si="28"/>
        <v>0.60979606894964156</v>
      </c>
      <c r="G671" s="50">
        <f t="shared" si="29"/>
        <v>0.68975720891124925</v>
      </c>
      <c r="H671" s="90">
        <v>579.91420000000005</v>
      </c>
      <c r="I671" s="88" t="s">
        <v>36</v>
      </c>
      <c r="J671" s="55" t="s">
        <v>472</v>
      </c>
      <c r="K671" s="90" t="s">
        <v>517</v>
      </c>
      <c r="L671" s="89" t="s">
        <v>1052</v>
      </c>
      <c r="M671" s="45" t="s">
        <v>473</v>
      </c>
    </row>
    <row r="672" spans="1:13" x14ac:dyDescent="0.2">
      <c r="A672" s="85">
        <v>42075</v>
      </c>
      <c r="B672" s="86" t="s">
        <v>665</v>
      </c>
      <c r="C672" s="43" t="s">
        <v>94</v>
      </c>
      <c r="D672" s="43" t="s">
        <v>8</v>
      </c>
      <c r="E672" s="87">
        <v>200</v>
      </c>
      <c r="F672" s="51">
        <f t="shared" si="28"/>
        <v>0.30489803447482078</v>
      </c>
      <c r="G672" s="50">
        <f t="shared" si="29"/>
        <v>0.34487860445562463</v>
      </c>
      <c r="H672" s="90">
        <v>579.91420000000005</v>
      </c>
      <c r="I672" s="88" t="s">
        <v>36</v>
      </c>
      <c r="J672" s="55" t="s">
        <v>472</v>
      </c>
      <c r="K672" s="90" t="s">
        <v>517</v>
      </c>
      <c r="L672" s="89" t="s">
        <v>1052</v>
      </c>
      <c r="M672" s="45" t="s">
        <v>473</v>
      </c>
    </row>
    <row r="673" spans="1:13" x14ac:dyDescent="0.2">
      <c r="A673" s="85">
        <v>42075</v>
      </c>
      <c r="B673" s="86" t="s">
        <v>666</v>
      </c>
      <c r="C673" s="43" t="s">
        <v>94</v>
      </c>
      <c r="D673" s="43" t="s">
        <v>8</v>
      </c>
      <c r="E673" s="87">
        <v>400</v>
      </c>
      <c r="F673" s="51">
        <f t="shared" si="28"/>
        <v>0.60979606894964156</v>
      </c>
      <c r="G673" s="50">
        <f t="shared" si="29"/>
        <v>0.68975720891124925</v>
      </c>
      <c r="H673" s="90">
        <v>579.91420000000005</v>
      </c>
      <c r="I673" s="88" t="s">
        <v>36</v>
      </c>
      <c r="J673" s="55" t="s">
        <v>472</v>
      </c>
      <c r="K673" s="90" t="s">
        <v>517</v>
      </c>
      <c r="L673" s="89" t="s">
        <v>1052</v>
      </c>
      <c r="M673" s="45" t="s">
        <v>473</v>
      </c>
    </row>
    <row r="674" spans="1:13" x14ac:dyDescent="0.2">
      <c r="A674" s="85">
        <v>42075</v>
      </c>
      <c r="B674" s="86" t="s">
        <v>667</v>
      </c>
      <c r="C674" s="43" t="s">
        <v>94</v>
      </c>
      <c r="D674" s="43" t="s">
        <v>8</v>
      </c>
      <c r="E674" s="87">
        <v>500</v>
      </c>
      <c r="F674" s="51">
        <f t="shared" si="28"/>
        <v>0.76224508618705189</v>
      </c>
      <c r="G674" s="50">
        <f t="shared" si="29"/>
        <v>0.86219651113906148</v>
      </c>
      <c r="H674" s="90">
        <v>579.91420000000005</v>
      </c>
      <c r="I674" s="88" t="s">
        <v>36</v>
      </c>
      <c r="J674" s="55" t="s">
        <v>472</v>
      </c>
      <c r="K674" s="90" t="s">
        <v>517</v>
      </c>
      <c r="L674" s="89" t="s">
        <v>1052</v>
      </c>
      <c r="M674" s="45" t="s">
        <v>473</v>
      </c>
    </row>
    <row r="675" spans="1:13" x14ac:dyDescent="0.2">
      <c r="A675" s="85">
        <v>42075</v>
      </c>
      <c r="B675" s="94" t="s">
        <v>635</v>
      </c>
      <c r="C675" s="43" t="s">
        <v>94</v>
      </c>
      <c r="D675" s="89" t="s">
        <v>8</v>
      </c>
      <c r="E675" s="87">
        <v>400</v>
      </c>
      <c r="F675" s="51">
        <f t="shared" si="28"/>
        <v>0.60979606894964156</v>
      </c>
      <c r="G675" s="50">
        <f t="shared" si="29"/>
        <v>0.68975720891124925</v>
      </c>
      <c r="H675" s="90">
        <v>579.91420000000005</v>
      </c>
      <c r="I675" s="88" t="s">
        <v>36</v>
      </c>
      <c r="J675" s="55" t="s">
        <v>472</v>
      </c>
      <c r="K675" s="90" t="s">
        <v>517</v>
      </c>
      <c r="L675" s="89" t="s">
        <v>1052</v>
      </c>
      <c r="M675" s="45" t="s">
        <v>473</v>
      </c>
    </row>
    <row r="676" spans="1:13" x14ac:dyDescent="0.2">
      <c r="A676" s="85">
        <v>42075</v>
      </c>
      <c r="B676" s="94" t="s">
        <v>668</v>
      </c>
      <c r="C676" s="43" t="s">
        <v>94</v>
      </c>
      <c r="D676" s="89" t="s">
        <v>8</v>
      </c>
      <c r="E676" s="87">
        <v>700</v>
      </c>
      <c r="F676" s="51">
        <f t="shared" si="28"/>
        <v>1.0671431206618727</v>
      </c>
      <c r="G676" s="50">
        <f t="shared" si="29"/>
        <v>1.2070751155946862</v>
      </c>
      <c r="H676" s="90">
        <v>579.91420000000005</v>
      </c>
      <c r="I676" s="88" t="s">
        <v>36</v>
      </c>
      <c r="J676" s="55" t="s">
        <v>472</v>
      </c>
      <c r="K676" s="90" t="s">
        <v>517</v>
      </c>
      <c r="L676" s="89" t="s">
        <v>1052</v>
      </c>
      <c r="M676" s="45" t="s">
        <v>473</v>
      </c>
    </row>
    <row r="677" spans="1:13" x14ac:dyDescent="0.2">
      <c r="A677" s="85">
        <v>42075</v>
      </c>
      <c r="B677" s="94" t="s">
        <v>604</v>
      </c>
      <c r="C677" s="43" t="s">
        <v>94</v>
      </c>
      <c r="D677" s="89" t="s">
        <v>8</v>
      </c>
      <c r="E677" s="87">
        <v>2400</v>
      </c>
      <c r="F677" s="51">
        <f t="shared" si="28"/>
        <v>3.6587764136978493</v>
      </c>
      <c r="G677" s="50">
        <f t="shared" si="29"/>
        <v>4.1385432534674953</v>
      </c>
      <c r="H677" s="90">
        <v>579.91420000000005</v>
      </c>
      <c r="I677" s="88" t="s">
        <v>36</v>
      </c>
      <c r="J677" s="55" t="s">
        <v>472</v>
      </c>
      <c r="K677" s="90" t="s">
        <v>517</v>
      </c>
      <c r="L677" s="89" t="s">
        <v>1052</v>
      </c>
      <c r="M677" s="45" t="s">
        <v>473</v>
      </c>
    </row>
    <row r="678" spans="1:13" x14ac:dyDescent="0.2">
      <c r="A678" s="85">
        <v>42075</v>
      </c>
      <c r="B678" s="94" t="s">
        <v>669</v>
      </c>
      <c r="C678" s="43" t="s">
        <v>102</v>
      </c>
      <c r="D678" s="89" t="s">
        <v>9</v>
      </c>
      <c r="E678" s="87">
        <v>4000</v>
      </c>
      <c r="F678" s="51">
        <f t="shared" si="28"/>
        <v>6.0979606894964151</v>
      </c>
      <c r="G678" s="50">
        <f t="shared" si="29"/>
        <v>6.8975720891124919</v>
      </c>
      <c r="H678" s="90">
        <v>579.91420000000005</v>
      </c>
      <c r="I678" s="88" t="s">
        <v>36</v>
      </c>
      <c r="J678" s="55" t="s">
        <v>472</v>
      </c>
      <c r="K678" s="90" t="s">
        <v>517</v>
      </c>
      <c r="L678" s="89" t="s">
        <v>1052</v>
      </c>
      <c r="M678" s="45" t="s">
        <v>473</v>
      </c>
    </row>
    <row r="679" spans="1:13" x14ac:dyDescent="0.2">
      <c r="A679" s="85">
        <v>42075</v>
      </c>
      <c r="B679" s="86" t="s">
        <v>683</v>
      </c>
      <c r="C679" s="43" t="s">
        <v>94</v>
      </c>
      <c r="D679" s="44" t="s">
        <v>10</v>
      </c>
      <c r="E679" s="87">
        <v>20000</v>
      </c>
      <c r="F679" s="51">
        <f t="shared" si="28"/>
        <v>30.489803447482075</v>
      </c>
      <c r="G679" s="50">
        <f t="shared" si="29"/>
        <v>34.487860445562461</v>
      </c>
      <c r="H679" s="90">
        <v>579.91420000000005</v>
      </c>
      <c r="I679" s="88" t="s">
        <v>511</v>
      </c>
      <c r="J679" s="55" t="s">
        <v>472</v>
      </c>
      <c r="K679" s="90" t="s">
        <v>510</v>
      </c>
      <c r="L679" s="89" t="s">
        <v>1052</v>
      </c>
      <c r="M679" s="45" t="s">
        <v>473</v>
      </c>
    </row>
    <row r="680" spans="1:13" x14ac:dyDescent="0.2">
      <c r="A680" s="85">
        <v>42075</v>
      </c>
      <c r="B680" s="94" t="s">
        <v>789</v>
      </c>
      <c r="C680" s="43" t="s">
        <v>94</v>
      </c>
      <c r="D680" s="99" t="s">
        <v>9</v>
      </c>
      <c r="E680" s="87">
        <v>400</v>
      </c>
      <c r="F680" s="51">
        <f t="shared" si="28"/>
        <v>0.60979606894964156</v>
      </c>
      <c r="G680" s="50">
        <f t="shared" si="29"/>
        <v>0.68975720891124925</v>
      </c>
      <c r="H680" s="90">
        <v>579.91420000000005</v>
      </c>
      <c r="I680" s="88" t="s">
        <v>35</v>
      </c>
      <c r="J680" s="55" t="s">
        <v>472</v>
      </c>
      <c r="K680" s="90" t="s">
        <v>518</v>
      </c>
      <c r="L680" s="89" t="s">
        <v>1052</v>
      </c>
      <c r="M680" s="45" t="s">
        <v>473</v>
      </c>
    </row>
    <row r="681" spans="1:13" x14ac:dyDescent="0.2">
      <c r="A681" s="85">
        <v>42075</v>
      </c>
      <c r="B681" s="94" t="s">
        <v>790</v>
      </c>
      <c r="C681" s="43" t="s">
        <v>94</v>
      </c>
      <c r="D681" s="99" t="s">
        <v>9</v>
      </c>
      <c r="E681" s="87">
        <v>400</v>
      </c>
      <c r="F681" s="51">
        <f t="shared" si="28"/>
        <v>0.60979606894964156</v>
      </c>
      <c r="G681" s="50">
        <f t="shared" si="29"/>
        <v>0.68975720891124925</v>
      </c>
      <c r="H681" s="90">
        <v>579.91420000000005</v>
      </c>
      <c r="I681" s="88" t="s">
        <v>35</v>
      </c>
      <c r="J681" s="55" t="s">
        <v>472</v>
      </c>
      <c r="K681" s="90" t="s">
        <v>518</v>
      </c>
      <c r="L681" s="89" t="s">
        <v>1052</v>
      </c>
      <c r="M681" s="45" t="s">
        <v>473</v>
      </c>
    </row>
    <row r="682" spans="1:13" x14ac:dyDescent="0.2">
      <c r="A682" s="85">
        <v>42075</v>
      </c>
      <c r="B682" s="94" t="s">
        <v>898</v>
      </c>
      <c r="C682" s="43" t="s">
        <v>94</v>
      </c>
      <c r="D682" s="95" t="s">
        <v>8</v>
      </c>
      <c r="E682" s="87">
        <v>200</v>
      </c>
      <c r="F682" s="51">
        <f t="shared" si="28"/>
        <v>0.30489803447482078</v>
      </c>
      <c r="G682" s="50">
        <f t="shared" si="29"/>
        <v>0.34487860445562463</v>
      </c>
      <c r="H682" s="90">
        <v>579.91420000000005</v>
      </c>
      <c r="I682" s="88" t="s">
        <v>39</v>
      </c>
      <c r="J682" s="55" t="s">
        <v>472</v>
      </c>
      <c r="K682" s="90" t="s">
        <v>514</v>
      </c>
      <c r="L682" s="89" t="s">
        <v>1052</v>
      </c>
      <c r="M682" s="45" t="s">
        <v>473</v>
      </c>
    </row>
    <row r="683" spans="1:13" x14ac:dyDescent="0.2">
      <c r="A683" s="85">
        <v>42075</v>
      </c>
      <c r="B683" s="94" t="s">
        <v>899</v>
      </c>
      <c r="C683" s="43" t="s">
        <v>94</v>
      </c>
      <c r="D683" s="95" t="s">
        <v>8</v>
      </c>
      <c r="E683" s="87">
        <v>2000</v>
      </c>
      <c r="F683" s="51">
        <f t="shared" si="28"/>
        <v>3.0489803447482076</v>
      </c>
      <c r="G683" s="50">
        <f t="shared" si="29"/>
        <v>3.4487860445562459</v>
      </c>
      <c r="H683" s="90">
        <v>579.91420000000005</v>
      </c>
      <c r="I683" s="88" t="s">
        <v>39</v>
      </c>
      <c r="J683" s="55" t="s">
        <v>472</v>
      </c>
      <c r="K683" s="90" t="s">
        <v>514</v>
      </c>
      <c r="L683" s="89" t="s">
        <v>1052</v>
      </c>
      <c r="M683" s="45" t="s">
        <v>473</v>
      </c>
    </row>
    <row r="684" spans="1:13" x14ac:dyDescent="0.2">
      <c r="A684" s="85">
        <v>42075</v>
      </c>
      <c r="B684" s="94" t="s">
        <v>900</v>
      </c>
      <c r="C684" s="43" t="s">
        <v>94</v>
      </c>
      <c r="D684" s="95" t="s">
        <v>8</v>
      </c>
      <c r="E684" s="87">
        <v>700</v>
      </c>
      <c r="F684" s="51">
        <f t="shared" si="28"/>
        <v>1.0671431206618727</v>
      </c>
      <c r="G684" s="50">
        <f t="shared" si="29"/>
        <v>1.2070751155946862</v>
      </c>
      <c r="H684" s="90">
        <v>579.91420000000005</v>
      </c>
      <c r="I684" s="88" t="s">
        <v>39</v>
      </c>
      <c r="J684" s="55" t="s">
        <v>472</v>
      </c>
      <c r="K684" s="90" t="s">
        <v>514</v>
      </c>
      <c r="L684" s="89" t="s">
        <v>1052</v>
      </c>
      <c r="M684" s="45" t="s">
        <v>473</v>
      </c>
    </row>
    <row r="685" spans="1:13" x14ac:dyDescent="0.2">
      <c r="A685" s="85">
        <v>42075</v>
      </c>
      <c r="B685" s="94" t="s">
        <v>901</v>
      </c>
      <c r="C685" s="43" t="s">
        <v>94</v>
      </c>
      <c r="D685" s="95" t="s">
        <v>8</v>
      </c>
      <c r="E685" s="87">
        <v>700</v>
      </c>
      <c r="F685" s="51">
        <f t="shared" si="28"/>
        <v>1.0671431206618727</v>
      </c>
      <c r="G685" s="50">
        <f t="shared" si="29"/>
        <v>1.2070751155946862</v>
      </c>
      <c r="H685" s="90">
        <v>579.91420000000005</v>
      </c>
      <c r="I685" s="88" t="s">
        <v>39</v>
      </c>
      <c r="J685" s="55" t="s">
        <v>472</v>
      </c>
      <c r="K685" s="90" t="s">
        <v>514</v>
      </c>
      <c r="L685" s="89" t="s">
        <v>1052</v>
      </c>
      <c r="M685" s="45" t="s">
        <v>473</v>
      </c>
    </row>
    <row r="686" spans="1:13" x14ac:dyDescent="0.2">
      <c r="A686" s="85">
        <v>42075</v>
      </c>
      <c r="B686" s="58" t="s">
        <v>902</v>
      </c>
      <c r="C686" s="43" t="s">
        <v>94</v>
      </c>
      <c r="D686" s="102" t="s">
        <v>8</v>
      </c>
      <c r="E686" s="87">
        <v>2000</v>
      </c>
      <c r="F686" s="51">
        <f t="shared" si="28"/>
        <v>3.0489803447482076</v>
      </c>
      <c r="G686" s="50">
        <f t="shared" si="29"/>
        <v>3.4487860445562459</v>
      </c>
      <c r="H686" s="90">
        <v>579.91420000000005</v>
      </c>
      <c r="I686" s="88" t="s">
        <v>39</v>
      </c>
      <c r="J686" s="55" t="s">
        <v>472</v>
      </c>
      <c r="K686" s="90" t="s">
        <v>514</v>
      </c>
      <c r="L686" s="89" t="s">
        <v>1052</v>
      </c>
      <c r="M686" s="45" t="s">
        <v>473</v>
      </c>
    </row>
    <row r="687" spans="1:13" x14ac:dyDescent="0.2">
      <c r="A687" s="85">
        <v>42075</v>
      </c>
      <c r="B687" s="58" t="s">
        <v>903</v>
      </c>
      <c r="C687" s="43" t="s">
        <v>94</v>
      </c>
      <c r="D687" s="102" t="s">
        <v>8</v>
      </c>
      <c r="E687" s="87">
        <v>800</v>
      </c>
      <c r="F687" s="51">
        <f t="shared" si="28"/>
        <v>1.2195921378992831</v>
      </c>
      <c r="G687" s="50">
        <f t="shared" si="29"/>
        <v>1.3795144178224985</v>
      </c>
      <c r="H687" s="90">
        <v>579.91420000000005</v>
      </c>
      <c r="I687" s="88" t="s">
        <v>39</v>
      </c>
      <c r="J687" s="55" t="s">
        <v>472</v>
      </c>
      <c r="K687" s="90" t="s">
        <v>514</v>
      </c>
      <c r="L687" s="89" t="s">
        <v>1052</v>
      </c>
      <c r="M687" s="45" t="s">
        <v>473</v>
      </c>
    </row>
    <row r="688" spans="1:13" x14ac:dyDescent="0.2">
      <c r="A688" s="85">
        <v>42075</v>
      </c>
      <c r="B688" s="94" t="s">
        <v>904</v>
      </c>
      <c r="C688" s="43" t="s">
        <v>215</v>
      </c>
      <c r="D688" s="102" t="s">
        <v>8</v>
      </c>
      <c r="E688" s="87">
        <v>1500</v>
      </c>
      <c r="F688" s="51">
        <f t="shared" si="28"/>
        <v>2.2867352585611558</v>
      </c>
      <c r="G688" s="50">
        <f t="shared" si="29"/>
        <v>2.5865895334171847</v>
      </c>
      <c r="H688" s="90">
        <v>579.91420000000005</v>
      </c>
      <c r="I688" s="88" t="s">
        <v>39</v>
      </c>
      <c r="J688" s="55" t="s">
        <v>472</v>
      </c>
      <c r="K688" s="90" t="s">
        <v>514</v>
      </c>
      <c r="L688" s="89" t="s">
        <v>1052</v>
      </c>
      <c r="M688" s="45" t="s">
        <v>473</v>
      </c>
    </row>
    <row r="689" spans="1:13" x14ac:dyDescent="0.2">
      <c r="A689" s="85">
        <v>42076</v>
      </c>
      <c r="B689" s="86" t="s">
        <v>638</v>
      </c>
      <c r="C689" s="43" t="s">
        <v>94</v>
      </c>
      <c r="D689" s="101" t="s">
        <v>11</v>
      </c>
      <c r="E689" s="87">
        <v>600</v>
      </c>
      <c r="F689" s="51">
        <f t="shared" si="28"/>
        <v>0.91469410342446233</v>
      </c>
      <c r="G689" s="50">
        <f t="shared" si="29"/>
        <v>1.0346358133668738</v>
      </c>
      <c r="H689" s="90">
        <v>579.91420000000005</v>
      </c>
      <c r="I689" s="88" t="s">
        <v>87</v>
      </c>
      <c r="J689" s="55" t="s">
        <v>472</v>
      </c>
      <c r="K689" s="90" t="s">
        <v>519</v>
      </c>
      <c r="L689" s="89" t="s">
        <v>1052</v>
      </c>
      <c r="M689" s="45" t="s">
        <v>473</v>
      </c>
    </row>
    <row r="690" spans="1:13" x14ac:dyDescent="0.2">
      <c r="A690" s="85">
        <v>42076</v>
      </c>
      <c r="B690" s="86" t="s">
        <v>608</v>
      </c>
      <c r="C690" s="43" t="s">
        <v>94</v>
      </c>
      <c r="D690" s="101" t="s">
        <v>11</v>
      </c>
      <c r="E690" s="87">
        <v>600</v>
      </c>
      <c r="F690" s="51">
        <f t="shared" si="28"/>
        <v>0.91469410342446233</v>
      </c>
      <c r="G690" s="50">
        <f t="shared" si="29"/>
        <v>1.0346358133668738</v>
      </c>
      <c r="H690" s="90">
        <v>579.91420000000005</v>
      </c>
      <c r="I690" s="88" t="s">
        <v>87</v>
      </c>
      <c r="J690" s="55" t="s">
        <v>472</v>
      </c>
      <c r="K690" s="90" t="s">
        <v>519</v>
      </c>
      <c r="L690" s="89" t="s">
        <v>1052</v>
      </c>
      <c r="M690" s="45" t="s">
        <v>473</v>
      </c>
    </row>
    <row r="691" spans="1:13" x14ac:dyDescent="0.2">
      <c r="A691" s="85">
        <v>42076</v>
      </c>
      <c r="B691" s="94" t="s">
        <v>791</v>
      </c>
      <c r="C691" s="43" t="s">
        <v>94</v>
      </c>
      <c r="D691" s="103" t="s">
        <v>9</v>
      </c>
      <c r="E691" s="87">
        <v>400</v>
      </c>
      <c r="F691" s="51">
        <f t="shared" si="28"/>
        <v>0.60979606894964156</v>
      </c>
      <c r="G691" s="50">
        <f t="shared" si="29"/>
        <v>0.68975720891124925</v>
      </c>
      <c r="H691" s="90">
        <v>579.91420000000005</v>
      </c>
      <c r="I691" s="88" t="s">
        <v>35</v>
      </c>
      <c r="J691" s="55" t="s">
        <v>472</v>
      </c>
      <c r="K691" s="90" t="s">
        <v>520</v>
      </c>
      <c r="L691" s="89" t="s">
        <v>1052</v>
      </c>
      <c r="M691" s="45" t="s">
        <v>473</v>
      </c>
    </row>
    <row r="692" spans="1:13" x14ac:dyDescent="0.2">
      <c r="A692" s="85">
        <v>42076</v>
      </c>
      <c r="B692" s="94" t="s">
        <v>792</v>
      </c>
      <c r="C692" s="43" t="s">
        <v>94</v>
      </c>
      <c r="D692" s="103" t="s">
        <v>9</v>
      </c>
      <c r="E692" s="87">
        <v>400</v>
      </c>
      <c r="F692" s="51">
        <f t="shared" si="28"/>
        <v>0.60979606894964156</v>
      </c>
      <c r="G692" s="50">
        <f t="shared" si="29"/>
        <v>0.68975720891124925</v>
      </c>
      <c r="H692" s="90">
        <v>579.91420000000005</v>
      </c>
      <c r="I692" s="88" t="s">
        <v>35</v>
      </c>
      <c r="J692" s="55" t="s">
        <v>472</v>
      </c>
      <c r="K692" s="90" t="s">
        <v>520</v>
      </c>
      <c r="L692" s="89" t="s">
        <v>1052</v>
      </c>
      <c r="M692" s="45" t="s">
        <v>473</v>
      </c>
    </row>
    <row r="693" spans="1:13" x14ac:dyDescent="0.2">
      <c r="A693" s="85">
        <v>42076</v>
      </c>
      <c r="B693" s="94" t="s">
        <v>793</v>
      </c>
      <c r="C693" s="43" t="s">
        <v>117</v>
      </c>
      <c r="D693" s="103" t="s">
        <v>9</v>
      </c>
      <c r="E693" s="87">
        <v>6670</v>
      </c>
      <c r="F693" s="51">
        <f t="shared" si="28"/>
        <v>10.168349449735272</v>
      </c>
      <c r="G693" s="50">
        <f t="shared" si="29"/>
        <v>11.501701458595081</v>
      </c>
      <c r="H693" s="90">
        <v>579.91420000000005</v>
      </c>
      <c r="I693" s="88" t="s">
        <v>35</v>
      </c>
      <c r="J693" s="55" t="s">
        <v>472</v>
      </c>
      <c r="K693" s="90" t="s">
        <v>522</v>
      </c>
      <c r="L693" s="89" t="s">
        <v>1052</v>
      </c>
      <c r="M693" s="45" t="s">
        <v>473</v>
      </c>
    </row>
    <row r="694" spans="1:13" x14ac:dyDescent="0.2">
      <c r="A694" s="85">
        <v>42076</v>
      </c>
      <c r="B694" s="94" t="s">
        <v>794</v>
      </c>
      <c r="C694" s="43" t="s">
        <v>203</v>
      </c>
      <c r="D694" s="103" t="s">
        <v>589</v>
      </c>
      <c r="E694" s="87">
        <v>100000</v>
      </c>
      <c r="F694" s="51">
        <f t="shared" si="28"/>
        <v>152.44901723741037</v>
      </c>
      <c r="G694" s="50">
        <f t="shared" si="29"/>
        <v>172.43930222781231</v>
      </c>
      <c r="H694" s="90">
        <v>579.91420000000005</v>
      </c>
      <c r="I694" s="88" t="s">
        <v>35</v>
      </c>
      <c r="J694" s="55" t="s">
        <v>472</v>
      </c>
      <c r="K694" s="90" t="s">
        <v>524</v>
      </c>
      <c r="L694" s="89" t="s">
        <v>1052</v>
      </c>
      <c r="M694" s="45" t="s">
        <v>473</v>
      </c>
    </row>
    <row r="695" spans="1:13" x14ac:dyDescent="0.2">
      <c r="A695" s="85">
        <v>42076</v>
      </c>
      <c r="B695" s="94" t="s">
        <v>795</v>
      </c>
      <c r="C695" s="43" t="s">
        <v>203</v>
      </c>
      <c r="D695" s="103" t="s">
        <v>589</v>
      </c>
      <c r="E695" s="87">
        <v>30000</v>
      </c>
      <c r="F695" s="51">
        <f t="shared" si="28"/>
        <v>45.734705171223112</v>
      </c>
      <c r="G695" s="50">
        <f t="shared" si="29"/>
        <v>51.731790668343692</v>
      </c>
      <c r="H695" s="90">
        <v>579.91420000000005</v>
      </c>
      <c r="I695" s="88" t="s">
        <v>35</v>
      </c>
      <c r="J695" s="55" t="s">
        <v>472</v>
      </c>
      <c r="K695" s="90" t="s">
        <v>524</v>
      </c>
      <c r="L695" s="89" t="s">
        <v>1052</v>
      </c>
      <c r="M695" s="45" t="s">
        <v>473</v>
      </c>
    </row>
    <row r="696" spans="1:13" x14ac:dyDescent="0.2">
      <c r="A696" s="85">
        <v>42076</v>
      </c>
      <c r="B696" s="94" t="s">
        <v>796</v>
      </c>
      <c r="C696" s="43" t="s">
        <v>203</v>
      </c>
      <c r="D696" s="103" t="s">
        <v>589</v>
      </c>
      <c r="E696" s="87">
        <v>30000</v>
      </c>
      <c r="F696" s="51">
        <f t="shared" si="28"/>
        <v>45.734705171223112</v>
      </c>
      <c r="G696" s="50">
        <f t="shared" si="29"/>
        <v>51.731790668343692</v>
      </c>
      <c r="H696" s="90">
        <v>579.91420000000005</v>
      </c>
      <c r="I696" s="88" t="s">
        <v>35</v>
      </c>
      <c r="J696" s="55" t="s">
        <v>472</v>
      </c>
      <c r="K696" s="90" t="s">
        <v>524</v>
      </c>
      <c r="L696" s="89" t="s">
        <v>1052</v>
      </c>
      <c r="M696" s="45" t="s">
        <v>473</v>
      </c>
    </row>
    <row r="697" spans="1:13" x14ac:dyDescent="0.2">
      <c r="A697" s="85">
        <v>42076</v>
      </c>
      <c r="B697" s="94" t="s">
        <v>1004</v>
      </c>
      <c r="C697" s="43" t="s">
        <v>94</v>
      </c>
      <c r="D697" s="102" t="s">
        <v>8</v>
      </c>
      <c r="E697" s="87">
        <v>1800</v>
      </c>
      <c r="F697" s="51">
        <f t="shared" si="28"/>
        <v>2.7440823102733867</v>
      </c>
      <c r="G697" s="50">
        <f t="shared" si="29"/>
        <v>3.1039074401006217</v>
      </c>
      <c r="H697" s="90">
        <v>579.91420000000005</v>
      </c>
      <c r="I697" s="88" t="s">
        <v>12</v>
      </c>
      <c r="J697" s="55" t="s">
        <v>472</v>
      </c>
      <c r="K697" s="90" t="s">
        <v>521</v>
      </c>
      <c r="L697" s="89" t="s">
        <v>1052</v>
      </c>
      <c r="M697" s="45" t="s">
        <v>473</v>
      </c>
    </row>
    <row r="698" spans="1:13" x14ac:dyDescent="0.2">
      <c r="A698" s="85">
        <v>42076</v>
      </c>
      <c r="B698" s="94" t="s">
        <v>1005</v>
      </c>
      <c r="C698" s="43" t="s">
        <v>94</v>
      </c>
      <c r="D698" s="102" t="s">
        <v>8</v>
      </c>
      <c r="E698" s="87">
        <v>1800</v>
      </c>
      <c r="F698" s="51">
        <f t="shared" si="28"/>
        <v>2.7440823102733867</v>
      </c>
      <c r="G698" s="50">
        <f t="shared" si="29"/>
        <v>3.1039074401006217</v>
      </c>
      <c r="H698" s="90">
        <v>579.91420000000005</v>
      </c>
      <c r="I698" s="88" t="s">
        <v>12</v>
      </c>
      <c r="J698" s="55" t="s">
        <v>472</v>
      </c>
      <c r="K698" s="90" t="s">
        <v>521</v>
      </c>
      <c r="L698" s="89" t="s">
        <v>1052</v>
      </c>
      <c r="M698" s="45" t="s">
        <v>473</v>
      </c>
    </row>
    <row r="699" spans="1:13" x14ac:dyDescent="0.2">
      <c r="A699" s="85">
        <v>42076</v>
      </c>
      <c r="B699" s="94" t="s">
        <v>1006</v>
      </c>
      <c r="C699" s="43" t="s">
        <v>215</v>
      </c>
      <c r="D699" s="102" t="s">
        <v>8</v>
      </c>
      <c r="E699" s="87">
        <v>2750</v>
      </c>
      <c r="F699" s="51">
        <f t="shared" si="28"/>
        <v>4.1923479740287855</v>
      </c>
      <c r="G699" s="50">
        <f t="shared" si="29"/>
        <v>4.742080811264838</v>
      </c>
      <c r="H699" s="90">
        <v>579.91420000000005</v>
      </c>
      <c r="I699" s="88" t="s">
        <v>12</v>
      </c>
      <c r="J699" s="55" t="s">
        <v>472</v>
      </c>
      <c r="K699" s="90" t="s">
        <v>521</v>
      </c>
      <c r="L699" s="89" t="s">
        <v>1052</v>
      </c>
      <c r="M699" s="45" t="s">
        <v>473</v>
      </c>
    </row>
    <row r="700" spans="1:13" x14ac:dyDescent="0.2">
      <c r="A700" s="85">
        <v>42076</v>
      </c>
      <c r="B700" s="94" t="s">
        <v>905</v>
      </c>
      <c r="C700" s="43" t="s">
        <v>94</v>
      </c>
      <c r="D700" s="102" t="s">
        <v>8</v>
      </c>
      <c r="E700" s="87">
        <v>600</v>
      </c>
      <c r="F700" s="51">
        <f t="shared" si="28"/>
        <v>0.91469410342446233</v>
      </c>
      <c r="G700" s="50">
        <f t="shared" si="29"/>
        <v>1.0346358133668738</v>
      </c>
      <c r="H700" s="90">
        <v>579.91420000000005</v>
      </c>
      <c r="I700" s="88" t="s">
        <v>39</v>
      </c>
      <c r="J700" s="55" t="s">
        <v>472</v>
      </c>
      <c r="K700" s="90" t="s">
        <v>525</v>
      </c>
      <c r="L700" s="89" t="s">
        <v>1052</v>
      </c>
      <c r="M700" s="45" t="s">
        <v>473</v>
      </c>
    </row>
    <row r="701" spans="1:13" x14ac:dyDescent="0.2">
      <c r="A701" s="85">
        <v>42076</v>
      </c>
      <c r="B701" s="94" t="s">
        <v>906</v>
      </c>
      <c r="C701" s="43" t="s">
        <v>94</v>
      </c>
      <c r="D701" s="102" t="s">
        <v>8</v>
      </c>
      <c r="E701" s="87">
        <v>1500</v>
      </c>
      <c r="F701" s="51">
        <f t="shared" si="28"/>
        <v>2.2867352585611558</v>
      </c>
      <c r="G701" s="50">
        <f t="shared" si="29"/>
        <v>2.5865895334171847</v>
      </c>
      <c r="H701" s="90">
        <v>579.91420000000005</v>
      </c>
      <c r="I701" s="88" t="s">
        <v>39</v>
      </c>
      <c r="J701" s="55" t="s">
        <v>472</v>
      </c>
      <c r="K701" s="90" t="s">
        <v>525</v>
      </c>
      <c r="L701" s="89" t="s">
        <v>1052</v>
      </c>
      <c r="M701" s="45" t="s">
        <v>473</v>
      </c>
    </row>
    <row r="702" spans="1:13" x14ac:dyDescent="0.2">
      <c r="A702" s="85">
        <v>42076</v>
      </c>
      <c r="B702" s="94" t="s">
        <v>907</v>
      </c>
      <c r="C702" s="43" t="s">
        <v>94</v>
      </c>
      <c r="D702" s="102" t="s">
        <v>8</v>
      </c>
      <c r="E702" s="87">
        <v>200</v>
      </c>
      <c r="F702" s="51">
        <f t="shared" si="28"/>
        <v>0.30489803447482078</v>
      </c>
      <c r="G702" s="50">
        <f t="shared" si="29"/>
        <v>0.34487860445562463</v>
      </c>
      <c r="H702" s="90">
        <v>579.91420000000005</v>
      </c>
      <c r="I702" s="88" t="s">
        <v>39</v>
      </c>
      <c r="J702" s="55" t="s">
        <v>472</v>
      </c>
      <c r="K702" s="90" t="s">
        <v>525</v>
      </c>
      <c r="L702" s="89" t="s">
        <v>1052</v>
      </c>
      <c r="M702" s="45" t="s">
        <v>473</v>
      </c>
    </row>
    <row r="703" spans="1:13" x14ac:dyDescent="0.2">
      <c r="A703" s="85">
        <v>42076</v>
      </c>
      <c r="B703" s="94" t="s">
        <v>908</v>
      </c>
      <c r="C703" s="43" t="s">
        <v>94</v>
      </c>
      <c r="D703" s="102" t="s">
        <v>8</v>
      </c>
      <c r="E703" s="87">
        <v>200</v>
      </c>
      <c r="F703" s="51">
        <f t="shared" si="28"/>
        <v>0.30489803447482078</v>
      </c>
      <c r="G703" s="50">
        <f t="shared" si="29"/>
        <v>0.34487860445562463</v>
      </c>
      <c r="H703" s="90">
        <v>579.91420000000005</v>
      </c>
      <c r="I703" s="88" t="s">
        <v>39</v>
      </c>
      <c r="J703" s="55" t="s">
        <v>472</v>
      </c>
      <c r="K703" s="90" t="s">
        <v>525</v>
      </c>
      <c r="L703" s="89" t="s">
        <v>1052</v>
      </c>
      <c r="M703" s="45" t="s">
        <v>473</v>
      </c>
    </row>
    <row r="704" spans="1:13" x14ac:dyDescent="0.2">
      <c r="A704" s="85">
        <v>42076</v>
      </c>
      <c r="B704" s="94" t="s">
        <v>909</v>
      </c>
      <c r="C704" s="43" t="s">
        <v>94</v>
      </c>
      <c r="D704" s="102" t="s">
        <v>8</v>
      </c>
      <c r="E704" s="87">
        <v>500</v>
      </c>
      <c r="F704" s="51">
        <f t="shared" si="28"/>
        <v>0.76224508618705189</v>
      </c>
      <c r="G704" s="50">
        <f t="shared" si="29"/>
        <v>0.86219651113906148</v>
      </c>
      <c r="H704" s="90">
        <v>579.91420000000005</v>
      </c>
      <c r="I704" s="88" t="s">
        <v>39</v>
      </c>
      <c r="J704" s="55" t="s">
        <v>472</v>
      </c>
      <c r="K704" s="90" t="s">
        <v>525</v>
      </c>
      <c r="L704" s="89" t="s">
        <v>1052</v>
      </c>
      <c r="M704" s="45" t="s">
        <v>473</v>
      </c>
    </row>
    <row r="705" spans="1:13" x14ac:dyDescent="0.2">
      <c r="A705" s="85">
        <v>42076</v>
      </c>
      <c r="B705" s="94" t="s">
        <v>910</v>
      </c>
      <c r="C705" s="43" t="s">
        <v>94</v>
      </c>
      <c r="D705" s="102" t="s">
        <v>8</v>
      </c>
      <c r="E705" s="87">
        <v>500</v>
      </c>
      <c r="F705" s="51">
        <f t="shared" ref="F705:F768" si="30">E705/655.957</f>
        <v>0.76224508618705189</v>
      </c>
      <c r="G705" s="50">
        <f t="shared" ref="G705:G768" si="31">E705/H705</f>
        <v>0.86219651113906148</v>
      </c>
      <c r="H705" s="90">
        <v>579.91420000000005</v>
      </c>
      <c r="I705" s="88" t="s">
        <v>39</v>
      </c>
      <c r="J705" s="55" t="s">
        <v>472</v>
      </c>
      <c r="K705" s="90" t="s">
        <v>525</v>
      </c>
      <c r="L705" s="89" t="s">
        <v>1052</v>
      </c>
      <c r="M705" s="45" t="s">
        <v>473</v>
      </c>
    </row>
    <row r="706" spans="1:13" x14ac:dyDescent="0.2">
      <c r="A706" s="85">
        <v>42076</v>
      </c>
      <c r="B706" s="94" t="s">
        <v>911</v>
      </c>
      <c r="C706" s="43" t="s">
        <v>94</v>
      </c>
      <c r="D706" s="102" t="s">
        <v>8</v>
      </c>
      <c r="E706" s="87">
        <v>200</v>
      </c>
      <c r="F706" s="51">
        <f t="shared" si="30"/>
        <v>0.30489803447482078</v>
      </c>
      <c r="G706" s="50">
        <f t="shared" si="31"/>
        <v>0.34487860445562463</v>
      </c>
      <c r="H706" s="90">
        <v>579.91420000000005</v>
      </c>
      <c r="I706" s="88" t="s">
        <v>39</v>
      </c>
      <c r="J706" s="55" t="s">
        <v>472</v>
      </c>
      <c r="K706" s="90" t="s">
        <v>525</v>
      </c>
      <c r="L706" s="89" t="s">
        <v>1052</v>
      </c>
      <c r="M706" s="45" t="s">
        <v>473</v>
      </c>
    </row>
    <row r="707" spans="1:13" x14ac:dyDescent="0.2">
      <c r="A707" s="85">
        <v>42076</v>
      </c>
      <c r="B707" s="94" t="s">
        <v>912</v>
      </c>
      <c r="C707" s="43" t="s">
        <v>249</v>
      </c>
      <c r="D707" s="102" t="s">
        <v>8</v>
      </c>
      <c r="E707" s="87">
        <v>5000</v>
      </c>
      <c r="F707" s="51">
        <f t="shared" si="30"/>
        <v>7.6224508618705187</v>
      </c>
      <c r="G707" s="50">
        <f t="shared" si="31"/>
        <v>8.6219651113906153</v>
      </c>
      <c r="H707" s="90">
        <v>579.91420000000005</v>
      </c>
      <c r="I707" s="88" t="s">
        <v>39</v>
      </c>
      <c r="J707" s="55" t="s">
        <v>472</v>
      </c>
      <c r="K707" s="90" t="s">
        <v>525</v>
      </c>
      <c r="L707" s="89" t="s">
        <v>1052</v>
      </c>
      <c r="M707" s="45" t="s">
        <v>473</v>
      </c>
    </row>
    <row r="708" spans="1:13" x14ac:dyDescent="0.2">
      <c r="A708" s="85">
        <v>42076</v>
      </c>
      <c r="B708" s="94" t="s">
        <v>913</v>
      </c>
      <c r="C708" s="43" t="s">
        <v>215</v>
      </c>
      <c r="D708" s="102" t="s">
        <v>8</v>
      </c>
      <c r="E708" s="87">
        <v>1800</v>
      </c>
      <c r="F708" s="51">
        <f t="shared" si="30"/>
        <v>2.7440823102733867</v>
      </c>
      <c r="G708" s="50">
        <f t="shared" si="31"/>
        <v>3.1039074401006217</v>
      </c>
      <c r="H708" s="90">
        <v>579.91420000000005</v>
      </c>
      <c r="I708" s="88" t="s">
        <v>39</v>
      </c>
      <c r="J708" s="55" t="s">
        <v>472</v>
      </c>
      <c r="K708" s="90" t="s">
        <v>525</v>
      </c>
      <c r="L708" s="89" t="s">
        <v>1052</v>
      </c>
      <c r="M708" s="45" t="s">
        <v>473</v>
      </c>
    </row>
    <row r="709" spans="1:13" x14ac:dyDescent="0.2">
      <c r="A709" s="85">
        <v>42076</v>
      </c>
      <c r="B709" s="94" t="s">
        <v>914</v>
      </c>
      <c r="C709" s="43" t="s">
        <v>249</v>
      </c>
      <c r="D709" s="102" t="s">
        <v>8</v>
      </c>
      <c r="E709" s="87">
        <v>3000</v>
      </c>
      <c r="F709" s="51">
        <f t="shared" si="30"/>
        <v>4.5734705171223116</v>
      </c>
      <c r="G709" s="50">
        <f t="shared" si="31"/>
        <v>5.1731790668343693</v>
      </c>
      <c r="H709" s="90">
        <v>579.91420000000005</v>
      </c>
      <c r="I709" s="88" t="s">
        <v>39</v>
      </c>
      <c r="J709" s="55" t="s">
        <v>472</v>
      </c>
      <c r="K709" s="90" t="s">
        <v>525</v>
      </c>
      <c r="L709" s="89" t="s">
        <v>1052</v>
      </c>
      <c r="M709" s="45" t="s">
        <v>473</v>
      </c>
    </row>
    <row r="710" spans="1:13" x14ac:dyDescent="0.2">
      <c r="A710" s="85">
        <v>42076</v>
      </c>
      <c r="B710" s="94" t="s">
        <v>913</v>
      </c>
      <c r="C710" s="43" t="s">
        <v>215</v>
      </c>
      <c r="D710" s="102" t="s">
        <v>8</v>
      </c>
      <c r="E710" s="87">
        <v>600</v>
      </c>
      <c r="F710" s="51">
        <f t="shared" si="30"/>
        <v>0.91469410342446233</v>
      </c>
      <c r="G710" s="50">
        <f t="shared" si="31"/>
        <v>1.0346358133668738</v>
      </c>
      <c r="H710" s="90">
        <v>579.91420000000005</v>
      </c>
      <c r="I710" s="88" t="s">
        <v>39</v>
      </c>
      <c r="J710" s="55" t="s">
        <v>472</v>
      </c>
      <c r="K710" s="90" t="s">
        <v>525</v>
      </c>
      <c r="L710" s="89" t="s">
        <v>1052</v>
      </c>
      <c r="M710" s="45" t="s">
        <v>473</v>
      </c>
    </row>
    <row r="711" spans="1:13" x14ac:dyDescent="0.2">
      <c r="A711" s="85">
        <v>42077</v>
      </c>
      <c r="B711" s="94" t="s">
        <v>634</v>
      </c>
      <c r="C711" s="43" t="s">
        <v>135</v>
      </c>
      <c r="D711" s="101" t="s">
        <v>9</v>
      </c>
      <c r="E711" s="87">
        <v>301647</v>
      </c>
      <c r="F711" s="51">
        <f t="shared" si="30"/>
        <v>459.85788702613127</v>
      </c>
      <c r="G711" s="50">
        <f t="shared" si="31"/>
        <v>520.15798199112896</v>
      </c>
      <c r="H711" s="90">
        <v>579.91420000000005</v>
      </c>
      <c r="I711" s="88" t="s">
        <v>217</v>
      </c>
      <c r="J711" s="55" t="s">
        <v>472</v>
      </c>
      <c r="K711" s="90" t="s">
        <v>549</v>
      </c>
      <c r="L711" s="89" t="s">
        <v>1052</v>
      </c>
      <c r="M711" s="45" t="s">
        <v>473</v>
      </c>
    </row>
    <row r="712" spans="1:13" x14ac:dyDescent="0.2">
      <c r="A712" s="85">
        <v>42077</v>
      </c>
      <c r="B712" s="96" t="s">
        <v>605</v>
      </c>
      <c r="C712" s="43" t="s">
        <v>94</v>
      </c>
      <c r="D712" s="104" t="s">
        <v>11</v>
      </c>
      <c r="E712" s="87">
        <v>400</v>
      </c>
      <c r="F712" s="51">
        <f t="shared" si="30"/>
        <v>0.60979606894964156</v>
      </c>
      <c r="G712" s="50">
        <f t="shared" si="31"/>
        <v>0.68975720891124925</v>
      </c>
      <c r="H712" s="90">
        <v>579.91420000000005</v>
      </c>
      <c r="I712" s="88" t="s">
        <v>38</v>
      </c>
      <c r="J712" s="55" t="s">
        <v>472</v>
      </c>
      <c r="K712" s="90" t="s">
        <v>528</v>
      </c>
      <c r="L712" s="89" t="s">
        <v>1052</v>
      </c>
      <c r="M712" s="45" t="s">
        <v>473</v>
      </c>
    </row>
    <row r="713" spans="1:13" x14ac:dyDescent="0.2">
      <c r="A713" s="85">
        <v>42077</v>
      </c>
      <c r="B713" s="96" t="s">
        <v>606</v>
      </c>
      <c r="C713" s="43" t="s">
        <v>94</v>
      </c>
      <c r="D713" s="104" t="s">
        <v>11</v>
      </c>
      <c r="E713" s="87">
        <v>700</v>
      </c>
      <c r="F713" s="51">
        <f t="shared" si="30"/>
        <v>1.0671431206618727</v>
      </c>
      <c r="G713" s="50">
        <f t="shared" si="31"/>
        <v>1.2070751155946862</v>
      </c>
      <c r="H713" s="90">
        <v>579.91420000000005</v>
      </c>
      <c r="I713" s="88" t="s">
        <v>38</v>
      </c>
      <c r="J713" s="55" t="s">
        <v>472</v>
      </c>
      <c r="K713" s="90" t="s">
        <v>528</v>
      </c>
      <c r="L713" s="89" t="s">
        <v>1052</v>
      </c>
      <c r="M713" s="45" t="s">
        <v>473</v>
      </c>
    </row>
    <row r="714" spans="1:13" x14ac:dyDescent="0.2">
      <c r="A714" s="85">
        <v>42077</v>
      </c>
      <c r="B714" s="96" t="s">
        <v>607</v>
      </c>
      <c r="C714" s="43" t="s">
        <v>203</v>
      </c>
      <c r="D714" s="104" t="s">
        <v>589</v>
      </c>
      <c r="E714" s="87">
        <v>20000</v>
      </c>
      <c r="F714" s="51">
        <f t="shared" si="30"/>
        <v>30.489803447482075</v>
      </c>
      <c r="G714" s="50">
        <f t="shared" si="31"/>
        <v>34.487860445562461</v>
      </c>
      <c r="H714" s="90">
        <v>579.91420000000005</v>
      </c>
      <c r="I714" s="88" t="s">
        <v>38</v>
      </c>
      <c r="J714" s="55" t="s">
        <v>472</v>
      </c>
      <c r="K714" s="90" t="s">
        <v>528</v>
      </c>
      <c r="L714" s="89" t="s">
        <v>1052</v>
      </c>
      <c r="M714" s="45" t="s">
        <v>473</v>
      </c>
    </row>
    <row r="715" spans="1:13" x14ac:dyDescent="0.2">
      <c r="A715" s="85">
        <v>42077</v>
      </c>
      <c r="B715" s="96" t="s">
        <v>608</v>
      </c>
      <c r="C715" s="43" t="s">
        <v>94</v>
      </c>
      <c r="D715" s="104" t="s">
        <v>11</v>
      </c>
      <c r="E715" s="87">
        <v>600</v>
      </c>
      <c r="F715" s="51">
        <f t="shared" si="30"/>
        <v>0.91469410342446233</v>
      </c>
      <c r="G715" s="50">
        <f t="shared" si="31"/>
        <v>1.0346358133668738</v>
      </c>
      <c r="H715" s="90">
        <v>579.91420000000005</v>
      </c>
      <c r="I715" s="88" t="s">
        <v>38</v>
      </c>
      <c r="J715" s="55" t="s">
        <v>472</v>
      </c>
      <c r="K715" s="90" t="s">
        <v>528</v>
      </c>
      <c r="L715" s="89" t="s">
        <v>1052</v>
      </c>
      <c r="M715" s="45" t="s">
        <v>473</v>
      </c>
    </row>
    <row r="716" spans="1:13" x14ac:dyDescent="0.2">
      <c r="A716" s="85">
        <v>42077</v>
      </c>
      <c r="B716" s="86" t="s">
        <v>639</v>
      </c>
      <c r="C716" s="43" t="s">
        <v>94</v>
      </c>
      <c r="D716" s="101" t="s">
        <v>11</v>
      </c>
      <c r="E716" s="87">
        <v>1000</v>
      </c>
      <c r="F716" s="51">
        <f t="shared" si="30"/>
        <v>1.5244901723741038</v>
      </c>
      <c r="G716" s="50">
        <f t="shared" si="31"/>
        <v>1.724393022278123</v>
      </c>
      <c r="H716" s="90">
        <v>579.91420000000005</v>
      </c>
      <c r="I716" s="88" t="s">
        <v>87</v>
      </c>
      <c r="J716" s="55" t="s">
        <v>472</v>
      </c>
      <c r="K716" s="90" t="s">
        <v>529</v>
      </c>
      <c r="L716" s="89" t="s">
        <v>1052</v>
      </c>
      <c r="M716" s="45" t="s">
        <v>473</v>
      </c>
    </row>
    <row r="717" spans="1:13" x14ac:dyDescent="0.2">
      <c r="A717" s="85">
        <v>42077</v>
      </c>
      <c r="B717" s="86" t="s">
        <v>608</v>
      </c>
      <c r="C717" s="43" t="s">
        <v>94</v>
      </c>
      <c r="D717" s="101" t="s">
        <v>11</v>
      </c>
      <c r="E717" s="87">
        <v>600</v>
      </c>
      <c r="F717" s="51">
        <f t="shared" si="30"/>
        <v>0.91469410342446233</v>
      </c>
      <c r="G717" s="50">
        <f t="shared" si="31"/>
        <v>1.0346358133668738</v>
      </c>
      <c r="H717" s="90">
        <v>579.91420000000005</v>
      </c>
      <c r="I717" s="88" t="s">
        <v>87</v>
      </c>
      <c r="J717" s="55" t="s">
        <v>472</v>
      </c>
      <c r="K717" s="90" t="s">
        <v>529</v>
      </c>
      <c r="L717" s="89" t="s">
        <v>1052</v>
      </c>
      <c r="M717" s="45" t="s">
        <v>473</v>
      </c>
    </row>
    <row r="718" spans="1:13" x14ac:dyDescent="0.2">
      <c r="A718" s="85">
        <v>42077</v>
      </c>
      <c r="B718" s="94" t="s">
        <v>734</v>
      </c>
      <c r="C718" s="43" t="s">
        <v>203</v>
      </c>
      <c r="D718" s="58" t="s">
        <v>14</v>
      </c>
      <c r="E718" s="87">
        <v>5000</v>
      </c>
      <c r="F718" s="51">
        <f t="shared" si="30"/>
        <v>7.6224508618705187</v>
      </c>
      <c r="G718" s="50">
        <f t="shared" si="31"/>
        <v>8.6219651113906153</v>
      </c>
      <c r="H718" s="90">
        <v>579.91420000000005</v>
      </c>
      <c r="I718" s="88" t="s">
        <v>15</v>
      </c>
      <c r="J718" s="55" t="s">
        <v>472</v>
      </c>
      <c r="K718" s="90" t="s">
        <v>530</v>
      </c>
      <c r="L718" s="89" t="s">
        <v>1052</v>
      </c>
      <c r="M718" s="45" t="s">
        <v>473</v>
      </c>
    </row>
    <row r="719" spans="1:13" x14ac:dyDescent="0.2">
      <c r="A719" s="85">
        <v>42077</v>
      </c>
      <c r="B719" s="94" t="s">
        <v>735</v>
      </c>
      <c r="C719" s="43" t="s">
        <v>94</v>
      </c>
      <c r="D719" s="58" t="s">
        <v>14</v>
      </c>
      <c r="E719" s="87">
        <v>5000</v>
      </c>
      <c r="F719" s="51">
        <f t="shared" si="30"/>
        <v>7.6224508618705187</v>
      </c>
      <c r="G719" s="50">
        <f t="shared" si="31"/>
        <v>8.6219651113906153</v>
      </c>
      <c r="H719" s="90">
        <v>579.91420000000005</v>
      </c>
      <c r="I719" s="88" t="s">
        <v>15</v>
      </c>
      <c r="J719" s="55" t="s">
        <v>472</v>
      </c>
      <c r="K719" s="90" t="s">
        <v>530</v>
      </c>
      <c r="L719" s="89" t="s">
        <v>1052</v>
      </c>
      <c r="M719" s="45" t="s">
        <v>473</v>
      </c>
    </row>
    <row r="720" spans="1:13" x14ac:dyDescent="0.2">
      <c r="A720" s="85">
        <v>42077</v>
      </c>
      <c r="B720" s="94" t="s">
        <v>736</v>
      </c>
      <c r="C720" s="43" t="s">
        <v>94</v>
      </c>
      <c r="D720" s="58" t="s">
        <v>14</v>
      </c>
      <c r="E720" s="87">
        <v>5000</v>
      </c>
      <c r="F720" s="51">
        <f t="shared" si="30"/>
        <v>7.6224508618705187</v>
      </c>
      <c r="G720" s="50">
        <f t="shared" si="31"/>
        <v>8.6219651113906153</v>
      </c>
      <c r="H720" s="90">
        <v>579.91420000000005</v>
      </c>
      <c r="I720" s="88" t="s">
        <v>15</v>
      </c>
      <c r="J720" s="55" t="s">
        <v>472</v>
      </c>
      <c r="K720" s="90" t="s">
        <v>530</v>
      </c>
      <c r="L720" s="89" t="s">
        <v>1052</v>
      </c>
      <c r="M720" s="45" t="s">
        <v>473</v>
      </c>
    </row>
    <row r="721" spans="1:13" x14ac:dyDescent="0.2">
      <c r="A721" s="85">
        <v>42077</v>
      </c>
      <c r="B721" s="94" t="s">
        <v>737</v>
      </c>
      <c r="C721" s="43" t="s">
        <v>94</v>
      </c>
      <c r="D721" s="58" t="s">
        <v>14</v>
      </c>
      <c r="E721" s="87">
        <v>5000</v>
      </c>
      <c r="F721" s="51">
        <f t="shared" si="30"/>
        <v>7.6224508618705187</v>
      </c>
      <c r="G721" s="50">
        <f t="shared" si="31"/>
        <v>8.6219651113906153</v>
      </c>
      <c r="H721" s="90">
        <v>579.91420000000005</v>
      </c>
      <c r="I721" s="88" t="s">
        <v>15</v>
      </c>
      <c r="J721" s="55" t="s">
        <v>472</v>
      </c>
      <c r="K721" s="90" t="s">
        <v>530</v>
      </c>
      <c r="L721" s="89" t="s">
        <v>1052</v>
      </c>
      <c r="M721" s="45" t="s">
        <v>473</v>
      </c>
    </row>
    <row r="722" spans="1:13" x14ac:dyDescent="0.2">
      <c r="A722" s="85">
        <v>42077</v>
      </c>
      <c r="B722" s="94" t="s">
        <v>738</v>
      </c>
      <c r="C722" s="43" t="s">
        <v>94</v>
      </c>
      <c r="D722" s="58" t="s">
        <v>14</v>
      </c>
      <c r="E722" s="87">
        <v>5000</v>
      </c>
      <c r="F722" s="51">
        <f t="shared" si="30"/>
        <v>7.6224508618705187</v>
      </c>
      <c r="G722" s="50">
        <f t="shared" si="31"/>
        <v>8.6219651113906153</v>
      </c>
      <c r="H722" s="90">
        <v>579.91420000000005</v>
      </c>
      <c r="I722" s="88" t="s">
        <v>15</v>
      </c>
      <c r="J722" s="55" t="s">
        <v>472</v>
      </c>
      <c r="K722" s="90" t="s">
        <v>530</v>
      </c>
      <c r="L722" s="89" t="s">
        <v>1052</v>
      </c>
      <c r="M722" s="45" t="s">
        <v>473</v>
      </c>
    </row>
    <row r="723" spans="1:13" x14ac:dyDescent="0.2">
      <c r="A723" s="85">
        <v>42077</v>
      </c>
      <c r="B723" s="86" t="s">
        <v>739</v>
      </c>
      <c r="C723" s="43" t="s">
        <v>94</v>
      </c>
      <c r="D723" s="58" t="s">
        <v>14</v>
      </c>
      <c r="E723" s="87">
        <v>5000</v>
      </c>
      <c r="F723" s="51">
        <f t="shared" si="30"/>
        <v>7.6224508618705187</v>
      </c>
      <c r="G723" s="50">
        <f t="shared" si="31"/>
        <v>8.6219651113906153</v>
      </c>
      <c r="H723" s="90">
        <v>579.91420000000005</v>
      </c>
      <c r="I723" s="88" t="s">
        <v>15</v>
      </c>
      <c r="J723" s="55" t="s">
        <v>472</v>
      </c>
      <c r="K723" s="90" t="s">
        <v>530</v>
      </c>
      <c r="L723" s="89" t="s">
        <v>1052</v>
      </c>
      <c r="M723" s="45" t="s">
        <v>473</v>
      </c>
    </row>
    <row r="724" spans="1:13" x14ac:dyDescent="0.2">
      <c r="A724" s="85">
        <v>42077</v>
      </c>
      <c r="B724" s="86" t="s">
        <v>740</v>
      </c>
      <c r="C724" s="43" t="s">
        <v>94</v>
      </c>
      <c r="D724" s="58" t="s">
        <v>14</v>
      </c>
      <c r="E724" s="87">
        <v>5000</v>
      </c>
      <c r="F724" s="51">
        <f t="shared" si="30"/>
        <v>7.6224508618705187</v>
      </c>
      <c r="G724" s="50">
        <f t="shared" si="31"/>
        <v>8.6219651113906153</v>
      </c>
      <c r="H724" s="90">
        <v>579.91420000000005</v>
      </c>
      <c r="I724" s="88" t="s">
        <v>15</v>
      </c>
      <c r="J724" s="55" t="s">
        <v>472</v>
      </c>
      <c r="K724" s="90" t="s">
        <v>530</v>
      </c>
      <c r="L724" s="89" t="s">
        <v>1052</v>
      </c>
      <c r="M724" s="45" t="s">
        <v>473</v>
      </c>
    </row>
    <row r="725" spans="1:13" x14ac:dyDescent="0.2">
      <c r="A725" s="85">
        <v>42077</v>
      </c>
      <c r="B725" s="86" t="s">
        <v>741</v>
      </c>
      <c r="C725" s="43" t="s">
        <v>94</v>
      </c>
      <c r="D725" s="58" t="s">
        <v>14</v>
      </c>
      <c r="E725" s="87">
        <v>5000</v>
      </c>
      <c r="F725" s="51">
        <f t="shared" si="30"/>
        <v>7.6224508618705187</v>
      </c>
      <c r="G725" s="50">
        <f t="shared" si="31"/>
        <v>8.6219651113906153</v>
      </c>
      <c r="H725" s="90">
        <v>579.91420000000005</v>
      </c>
      <c r="I725" s="88" t="s">
        <v>15</v>
      </c>
      <c r="J725" s="55" t="s">
        <v>472</v>
      </c>
      <c r="K725" s="90" t="s">
        <v>530</v>
      </c>
      <c r="L725" s="89" t="s">
        <v>1052</v>
      </c>
      <c r="M725" s="45" t="s">
        <v>473</v>
      </c>
    </row>
    <row r="726" spans="1:13" x14ac:dyDescent="0.2">
      <c r="A726" s="85">
        <v>42077</v>
      </c>
      <c r="B726" s="94" t="s">
        <v>797</v>
      </c>
      <c r="C726" s="43" t="s">
        <v>94</v>
      </c>
      <c r="D726" s="103" t="s">
        <v>9</v>
      </c>
      <c r="E726" s="87">
        <v>800</v>
      </c>
      <c r="F726" s="51">
        <f t="shared" si="30"/>
        <v>1.2195921378992831</v>
      </c>
      <c r="G726" s="50">
        <f t="shared" si="31"/>
        <v>1.3795144178224985</v>
      </c>
      <c r="H726" s="90">
        <v>579.91420000000005</v>
      </c>
      <c r="I726" s="88" t="s">
        <v>35</v>
      </c>
      <c r="J726" s="55" t="s">
        <v>472</v>
      </c>
      <c r="K726" s="90" t="s">
        <v>526</v>
      </c>
      <c r="L726" s="89" t="s">
        <v>1052</v>
      </c>
      <c r="M726" s="45" t="s">
        <v>473</v>
      </c>
    </row>
    <row r="727" spans="1:13" x14ac:dyDescent="0.2">
      <c r="A727" s="85">
        <v>42077</v>
      </c>
      <c r="B727" s="94" t="s">
        <v>798</v>
      </c>
      <c r="C727" s="43" t="s">
        <v>94</v>
      </c>
      <c r="D727" s="103" t="s">
        <v>9</v>
      </c>
      <c r="E727" s="87">
        <v>800</v>
      </c>
      <c r="F727" s="51">
        <f t="shared" si="30"/>
        <v>1.2195921378992831</v>
      </c>
      <c r="G727" s="50">
        <f t="shared" si="31"/>
        <v>1.3795144178224985</v>
      </c>
      <c r="H727" s="90">
        <v>579.91420000000005</v>
      </c>
      <c r="I727" s="88" t="s">
        <v>35</v>
      </c>
      <c r="J727" s="55" t="s">
        <v>472</v>
      </c>
      <c r="K727" s="90" t="s">
        <v>526</v>
      </c>
      <c r="L727" s="89" t="s">
        <v>1052</v>
      </c>
      <c r="M727" s="45" t="s">
        <v>473</v>
      </c>
    </row>
    <row r="728" spans="1:13" x14ac:dyDescent="0.2">
      <c r="A728" s="85">
        <v>42077</v>
      </c>
      <c r="B728" s="94" t="s">
        <v>1007</v>
      </c>
      <c r="C728" s="43" t="s">
        <v>94</v>
      </c>
      <c r="D728" s="102" t="s">
        <v>8</v>
      </c>
      <c r="E728" s="87">
        <v>1600</v>
      </c>
      <c r="F728" s="51">
        <f t="shared" si="30"/>
        <v>2.4391842757985662</v>
      </c>
      <c r="G728" s="50">
        <f t="shared" si="31"/>
        <v>2.759028835644997</v>
      </c>
      <c r="H728" s="90">
        <v>579.91420000000005</v>
      </c>
      <c r="I728" s="88" t="s">
        <v>12</v>
      </c>
      <c r="J728" s="55" t="s">
        <v>472</v>
      </c>
      <c r="K728" s="90" t="s">
        <v>527</v>
      </c>
      <c r="L728" s="89" t="s">
        <v>1052</v>
      </c>
      <c r="M728" s="45" t="s">
        <v>473</v>
      </c>
    </row>
    <row r="729" spans="1:13" x14ac:dyDescent="0.2">
      <c r="A729" s="85">
        <v>42077</v>
      </c>
      <c r="B729" s="94" t="s">
        <v>1008</v>
      </c>
      <c r="C729" s="43" t="s">
        <v>94</v>
      </c>
      <c r="D729" s="102" t="s">
        <v>8</v>
      </c>
      <c r="E729" s="87">
        <v>1600</v>
      </c>
      <c r="F729" s="51">
        <f t="shared" si="30"/>
        <v>2.4391842757985662</v>
      </c>
      <c r="G729" s="50">
        <f t="shared" si="31"/>
        <v>2.759028835644997</v>
      </c>
      <c r="H729" s="90">
        <v>579.91420000000005</v>
      </c>
      <c r="I729" s="88" t="s">
        <v>12</v>
      </c>
      <c r="J729" s="55" t="s">
        <v>472</v>
      </c>
      <c r="K729" s="90" t="s">
        <v>527</v>
      </c>
      <c r="L729" s="89" t="s">
        <v>1052</v>
      </c>
      <c r="M729" s="45" t="s">
        <v>473</v>
      </c>
    </row>
    <row r="730" spans="1:13" x14ac:dyDescent="0.2">
      <c r="A730" s="85">
        <v>42077</v>
      </c>
      <c r="B730" s="94" t="s">
        <v>1009</v>
      </c>
      <c r="C730" s="43" t="s">
        <v>215</v>
      </c>
      <c r="D730" s="102" t="s">
        <v>8</v>
      </c>
      <c r="E730" s="87">
        <v>1550</v>
      </c>
      <c r="F730" s="51">
        <f t="shared" si="30"/>
        <v>2.362959767179861</v>
      </c>
      <c r="G730" s="50">
        <f t="shared" si="31"/>
        <v>2.6728091845310908</v>
      </c>
      <c r="H730" s="90">
        <v>579.91420000000005</v>
      </c>
      <c r="I730" s="88" t="s">
        <v>12</v>
      </c>
      <c r="J730" s="55" t="s">
        <v>472</v>
      </c>
      <c r="K730" s="90" t="s">
        <v>527</v>
      </c>
      <c r="L730" s="89" t="s">
        <v>1052</v>
      </c>
      <c r="M730" s="45" t="s">
        <v>473</v>
      </c>
    </row>
    <row r="731" spans="1:13" x14ac:dyDescent="0.2">
      <c r="A731" s="85">
        <v>42077</v>
      </c>
      <c r="B731" s="94" t="s">
        <v>915</v>
      </c>
      <c r="C731" s="43" t="s">
        <v>94</v>
      </c>
      <c r="D731" s="102" t="s">
        <v>8</v>
      </c>
      <c r="E731" s="87">
        <v>200</v>
      </c>
      <c r="F731" s="51">
        <f t="shared" si="30"/>
        <v>0.30489803447482078</v>
      </c>
      <c r="G731" s="50">
        <f t="shared" si="31"/>
        <v>0.34487860445562463</v>
      </c>
      <c r="H731" s="90">
        <v>579.91420000000005</v>
      </c>
      <c r="I731" s="88" t="s">
        <v>39</v>
      </c>
      <c r="J731" s="55" t="s">
        <v>472</v>
      </c>
      <c r="K731" s="90" t="s">
        <v>525</v>
      </c>
      <c r="L731" s="89" t="s">
        <v>1052</v>
      </c>
      <c r="M731" s="45" t="s">
        <v>473</v>
      </c>
    </row>
    <row r="732" spans="1:13" x14ac:dyDescent="0.2">
      <c r="A732" s="85">
        <v>42077</v>
      </c>
      <c r="B732" s="94" t="s">
        <v>916</v>
      </c>
      <c r="C732" s="43" t="s">
        <v>94</v>
      </c>
      <c r="D732" s="102" t="s">
        <v>8</v>
      </c>
      <c r="E732" s="87">
        <v>200</v>
      </c>
      <c r="F732" s="51">
        <f t="shared" si="30"/>
        <v>0.30489803447482078</v>
      </c>
      <c r="G732" s="50">
        <f t="shared" si="31"/>
        <v>0.34487860445562463</v>
      </c>
      <c r="H732" s="90">
        <v>579.91420000000005</v>
      </c>
      <c r="I732" s="88" t="s">
        <v>39</v>
      </c>
      <c r="J732" s="55" t="s">
        <v>472</v>
      </c>
      <c r="K732" s="90" t="s">
        <v>525</v>
      </c>
      <c r="L732" s="89" t="s">
        <v>1052</v>
      </c>
      <c r="M732" s="45" t="s">
        <v>473</v>
      </c>
    </row>
    <row r="733" spans="1:13" x14ac:dyDescent="0.2">
      <c r="A733" s="85">
        <v>42077</v>
      </c>
      <c r="B733" s="94" t="s">
        <v>917</v>
      </c>
      <c r="C733" s="43" t="s">
        <v>94</v>
      </c>
      <c r="D733" s="102" t="s">
        <v>8</v>
      </c>
      <c r="E733" s="87">
        <v>400</v>
      </c>
      <c r="F733" s="51">
        <f t="shared" si="30"/>
        <v>0.60979606894964156</v>
      </c>
      <c r="G733" s="50">
        <f t="shared" si="31"/>
        <v>0.68975720891124925</v>
      </c>
      <c r="H733" s="90">
        <v>579.91420000000005</v>
      </c>
      <c r="I733" s="88" t="s">
        <v>39</v>
      </c>
      <c r="J733" s="55" t="s">
        <v>472</v>
      </c>
      <c r="K733" s="90" t="s">
        <v>525</v>
      </c>
      <c r="L733" s="89" t="s">
        <v>1052</v>
      </c>
      <c r="M733" s="45" t="s">
        <v>473</v>
      </c>
    </row>
    <row r="734" spans="1:13" x14ac:dyDescent="0.2">
      <c r="A734" s="85">
        <v>42077</v>
      </c>
      <c r="B734" s="94" t="s">
        <v>918</v>
      </c>
      <c r="C734" s="43" t="s">
        <v>94</v>
      </c>
      <c r="D734" s="102" t="s">
        <v>8</v>
      </c>
      <c r="E734" s="87">
        <v>2000</v>
      </c>
      <c r="F734" s="51">
        <f t="shared" si="30"/>
        <v>3.0489803447482076</v>
      </c>
      <c r="G734" s="50">
        <f t="shared" si="31"/>
        <v>3.4487860445562459</v>
      </c>
      <c r="H734" s="90">
        <v>579.91420000000005</v>
      </c>
      <c r="I734" s="88" t="s">
        <v>39</v>
      </c>
      <c r="J734" s="55" t="s">
        <v>472</v>
      </c>
      <c r="K734" s="90" t="s">
        <v>525</v>
      </c>
      <c r="L734" s="89" t="s">
        <v>1052</v>
      </c>
      <c r="M734" s="45" t="s">
        <v>473</v>
      </c>
    </row>
    <row r="735" spans="1:13" x14ac:dyDescent="0.2">
      <c r="A735" s="85">
        <v>42077</v>
      </c>
      <c r="B735" s="94" t="s">
        <v>919</v>
      </c>
      <c r="C735" s="43" t="s">
        <v>94</v>
      </c>
      <c r="D735" s="102" t="s">
        <v>8</v>
      </c>
      <c r="E735" s="87">
        <v>1000</v>
      </c>
      <c r="F735" s="51">
        <f t="shared" si="30"/>
        <v>1.5244901723741038</v>
      </c>
      <c r="G735" s="50">
        <f t="shared" si="31"/>
        <v>1.724393022278123</v>
      </c>
      <c r="H735" s="90">
        <v>579.91420000000005</v>
      </c>
      <c r="I735" s="88" t="s">
        <v>39</v>
      </c>
      <c r="J735" s="55" t="s">
        <v>472</v>
      </c>
      <c r="K735" s="90" t="s">
        <v>525</v>
      </c>
      <c r="L735" s="89" t="s">
        <v>1052</v>
      </c>
      <c r="M735" s="45" t="s">
        <v>473</v>
      </c>
    </row>
    <row r="736" spans="1:13" x14ac:dyDescent="0.2">
      <c r="A736" s="85">
        <v>42077</v>
      </c>
      <c r="B736" s="94" t="s">
        <v>920</v>
      </c>
      <c r="C736" s="43" t="s">
        <v>94</v>
      </c>
      <c r="D736" s="102" t="s">
        <v>8</v>
      </c>
      <c r="E736" s="87">
        <v>1200</v>
      </c>
      <c r="F736" s="51">
        <f t="shared" si="30"/>
        <v>1.8293882068489247</v>
      </c>
      <c r="G736" s="50">
        <f t="shared" si="31"/>
        <v>2.0692716267337476</v>
      </c>
      <c r="H736" s="90">
        <v>579.91420000000005</v>
      </c>
      <c r="I736" s="88" t="s">
        <v>39</v>
      </c>
      <c r="J736" s="55" t="s">
        <v>472</v>
      </c>
      <c r="K736" s="90" t="s">
        <v>525</v>
      </c>
      <c r="L736" s="89" t="s">
        <v>1052</v>
      </c>
      <c r="M736" s="45" t="s">
        <v>473</v>
      </c>
    </row>
    <row r="737" spans="1:13" x14ac:dyDescent="0.2">
      <c r="A737" s="85">
        <v>42077</v>
      </c>
      <c r="B737" s="94" t="s">
        <v>921</v>
      </c>
      <c r="C737" s="43" t="s">
        <v>94</v>
      </c>
      <c r="D737" s="102" t="s">
        <v>8</v>
      </c>
      <c r="E737" s="87">
        <v>600</v>
      </c>
      <c r="F737" s="51">
        <f t="shared" si="30"/>
        <v>0.91469410342446233</v>
      </c>
      <c r="G737" s="50">
        <f t="shared" si="31"/>
        <v>1.0346358133668738</v>
      </c>
      <c r="H737" s="90">
        <v>579.91420000000005</v>
      </c>
      <c r="I737" s="88" t="s">
        <v>39</v>
      </c>
      <c r="J737" s="55" t="s">
        <v>472</v>
      </c>
      <c r="K737" s="90" t="s">
        <v>525</v>
      </c>
      <c r="L737" s="89" t="s">
        <v>1052</v>
      </c>
      <c r="M737" s="45" t="s">
        <v>473</v>
      </c>
    </row>
    <row r="738" spans="1:13" x14ac:dyDescent="0.2">
      <c r="A738" s="85">
        <v>42077</v>
      </c>
      <c r="B738" s="94" t="s">
        <v>913</v>
      </c>
      <c r="C738" s="43" t="s">
        <v>215</v>
      </c>
      <c r="D738" s="102" t="s">
        <v>8</v>
      </c>
      <c r="E738" s="87">
        <v>800</v>
      </c>
      <c r="F738" s="51">
        <f t="shared" si="30"/>
        <v>1.2195921378992831</v>
      </c>
      <c r="G738" s="50">
        <f t="shared" si="31"/>
        <v>1.3795144178224985</v>
      </c>
      <c r="H738" s="90">
        <v>579.91420000000005</v>
      </c>
      <c r="I738" s="88" t="s">
        <v>39</v>
      </c>
      <c r="J738" s="55" t="s">
        <v>472</v>
      </c>
      <c r="K738" s="90" t="s">
        <v>525</v>
      </c>
      <c r="L738" s="89" t="s">
        <v>1052</v>
      </c>
      <c r="M738" s="45" t="s">
        <v>473</v>
      </c>
    </row>
    <row r="739" spans="1:13" x14ac:dyDescent="0.2">
      <c r="A739" s="85">
        <v>42077</v>
      </c>
      <c r="B739" s="94" t="s">
        <v>914</v>
      </c>
      <c r="C739" s="43" t="s">
        <v>249</v>
      </c>
      <c r="D739" s="102" t="s">
        <v>8</v>
      </c>
      <c r="E739" s="87">
        <v>3000</v>
      </c>
      <c r="F739" s="51">
        <f t="shared" si="30"/>
        <v>4.5734705171223116</v>
      </c>
      <c r="G739" s="50">
        <f t="shared" si="31"/>
        <v>5.1731790668343693</v>
      </c>
      <c r="H739" s="90">
        <v>579.91420000000005</v>
      </c>
      <c r="I739" s="88" t="s">
        <v>39</v>
      </c>
      <c r="J739" s="55" t="s">
        <v>472</v>
      </c>
      <c r="K739" s="90" t="s">
        <v>525</v>
      </c>
      <c r="L739" s="89" t="s">
        <v>1052</v>
      </c>
      <c r="M739" s="45" t="s">
        <v>473</v>
      </c>
    </row>
    <row r="740" spans="1:13" x14ac:dyDescent="0.2">
      <c r="A740" s="85">
        <v>42077</v>
      </c>
      <c r="B740" s="94" t="s">
        <v>922</v>
      </c>
      <c r="C740" s="43" t="s">
        <v>94</v>
      </c>
      <c r="D740" s="102" t="s">
        <v>8</v>
      </c>
      <c r="E740" s="87">
        <v>200</v>
      </c>
      <c r="F740" s="51">
        <f t="shared" si="30"/>
        <v>0.30489803447482078</v>
      </c>
      <c r="G740" s="50">
        <f t="shared" si="31"/>
        <v>0.34487860445562463</v>
      </c>
      <c r="H740" s="90">
        <v>579.91420000000005</v>
      </c>
      <c r="I740" s="88" t="s">
        <v>39</v>
      </c>
      <c r="J740" s="55" t="s">
        <v>472</v>
      </c>
      <c r="K740" s="90" t="s">
        <v>525</v>
      </c>
      <c r="L740" s="89" t="s">
        <v>1052</v>
      </c>
      <c r="M740" s="45" t="s">
        <v>473</v>
      </c>
    </row>
    <row r="741" spans="1:13" x14ac:dyDescent="0.2">
      <c r="A741" s="85">
        <v>42080</v>
      </c>
      <c r="B741" s="86" t="s">
        <v>742</v>
      </c>
      <c r="C741" s="43" t="s">
        <v>94</v>
      </c>
      <c r="D741" s="58" t="s">
        <v>14</v>
      </c>
      <c r="E741" s="87">
        <v>500</v>
      </c>
      <c r="F741" s="51">
        <f t="shared" si="30"/>
        <v>0.76224508618705189</v>
      </c>
      <c r="G741" s="50">
        <f t="shared" si="31"/>
        <v>0.86219651113906148</v>
      </c>
      <c r="H741" s="90">
        <v>579.91420000000005</v>
      </c>
      <c r="I741" s="88" t="s">
        <v>15</v>
      </c>
      <c r="J741" s="55" t="s">
        <v>472</v>
      </c>
      <c r="K741" s="90" t="s">
        <v>531</v>
      </c>
      <c r="L741" s="89" t="s">
        <v>1052</v>
      </c>
      <c r="M741" s="45" t="s">
        <v>473</v>
      </c>
    </row>
    <row r="742" spans="1:13" x14ac:dyDescent="0.2">
      <c r="A742" s="85">
        <v>42080</v>
      </c>
      <c r="B742" s="105" t="s">
        <v>743</v>
      </c>
      <c r="C742" s="43" t="s">
        <v>94</v>
      </c>
      <c r="D742" s="58" t="s">
        <v>14</v>
      </c>
      <c r="E742" s="87">
        <v>300</v>
      </c>
      <c r="F742" s="51">
        <f t="shared" si="30"/>
        <v>0.45734705171223117</v>
      </c>
      <c r="G742" s="50">
        <f t="shared" si="31"/>
        <v>0.51731790668343691</v>
      </c>
      <c r="H742" s="90">
        <v>579.91420000000005</v>
      </c>
      <c r="I742" s="88" t="s">
        <v>15</v>
      </c>
      <c r="J742" s="55" t="s">
        <v>472</v>
      </c>
      <c r="K742" s="90" t="s">
        <v>531</v>
      </c>
      <c r="L742" s="89" t="s">
        <v>1052</v>
      </c>
      <c r="M742" s="45" t="s">
        <v>473</v>
      </c>
    </row>
    <row r="743" spans="1:13" x14ac:dyDescent="0.2">
      <c r="A743" s="85">
        <v>42080</v>
      </c>
      <c r="B743" s="86" t="s">
        <v>744</v>
      </c>
      <c r="C743" s="43" t="s">
        <v>94</v>
      </c>
      <c r="D743" s="58" t="s">
        <v>14</v>
      </c>
      <c r="E743" s="87">
        <v>300</v>
      </c>
      <c r="F743" s="51">
        <f t="shared" si="30"/>
        <v>0.45734705171223117</v>
      </c>
      <c r="G743" s="50">
        <f t="shared" si="31"/>
        <v>0.51731790668343691</v>
      </c>
      <c r="H743" s="90">
        <v>579.91420000000005</v>
      </c>
      <c r="I743" s="88" t="s">
        <v>15</v>
      </c>
      <c r="J743" s="55" t="s">
        <v>472</v>
      </c>
      <c r="K743" s="90" t="s">
        <v>531</v>
      </c>
      <c r="L743" s="89" t="s">
        <v>1052</v>
      </c>
      <c r="M743" s="45" t="s">
        <v>473</v>
      </c>
    </row>
    <row r="744" spans="1:13" x14ac:dyDescent="0.2">
      <c r="A744" s="85">
        <v>42080</v>
      </c>
      <c r="B744" s="86" t="s">
        <v>745</v>
      </c>
      <c r="C744" s="43" t="s">
        <v>94</v>
      </c>
      <c r="D744" s="58" t="s">
        <v>14</v>
      </c>
      <c r="E744" s="87">
        <v>400</v>
      </c>
      <c r="F744" s="51">
        <f t="shared" si="30"/>
        <v>0.60979606894964156</v>
      </c>
      <c r="G744" s="50">
        <f t="shared" si="31"/>
        <v>0.68975720891124925</v>
      </c>
      <c r="H744" s="90">
        <v>579.91420000000005</v>
      </c>
      <c r="I744" s="88" t="s">
        <v>15</v>
      </c>
      <c r="J744" s="55" t="s">
        <v>472</v>
      </c>
      <c r="K744" s="90" t="s">
        <v>531</v>
      </c>
      <c r="L744" s="89" t="s">
        <v>1052</v>
      </c>
      <c r="M744" s="45" t="s">
        <v>473</v>
      </c>
    </row>
    <row r="745" spans="1:13" x14ac:dyDescent="0.2">
      <c r="A745" s="85">
        <v>42080</v>
      </c>
      <c r="B745" s="105" t="s">
        <v>1045</v>
      </c>
      <c r="C745" s="43" t="s">
        <v>203</v>
      </c>
      <c r="D745" s="58" t="s">
        <v>14</v>
      </c>
      <c r="E745" s="87">
        <v>5000</v>
      </c>
      <c r="F745" s="51">
        <f t="shared" si="30"/>
        <v>7.6224508618705187</v>
      </c>
      <c r="G745" s="50">
        <f t="shared" si="31"/>
        <v>8.6219651113906153</v>
      </c>
      <c r="H745" s="90">
        <v>579.91420000000005</v>
      </c>
      <c r="I745" s="88" t="s">
        <v>15</v>
      </c>
      <c r="J745" s="55" t="s">
        <v>472</v>
      </c>
      <c r="K745" s="90" t="s">
        <v>536</v>
      </c>
      <c r="L745" s="89" t="s">
        <v>1052</v>
      </c>
      <c r="M745" s="45" t="s">
        <v>473</v>
      </c>
    </row>
    <row r="746" spans="1:13" x14ac:dyDescent="0.2">
      <c r="A746" s="85">
        <v>42080</v>
      </c>
      <c r="B746" s="105" t="s">
        <v>1046</v>
      </c>
      <c r="C746" s="43" t="s">
        <v>203</v>
      </c>
      <c r="D746" s="58" t="s">
        <v>14</v>
      </c>
      <c r="E746" s="87">
        <v>5000</v>
      </c>
      <c r="F746" s="51">
        <f t="shared" si="30"/>
        <v>7.6224508618705187</v>
      </c>
      <c r="G746" s="50">
        <f t="shared" si="31"/>
        <v>8.6219651113906153</v>
      </c>
      <c r="H746" s="90">
        <v>579.91420000000005</v>
      </c>
      <c r="I746" s="88" t="s">
        <v>15</v>
      </c>
      <c r="J746" s="55" t="s">
        <v>472</v>
      </c>
      <c r="K746" s="90" t="s">
        <v>536</v>
      </c>
      <c r="L746" s="89" t="s">
        <v>1052</v>
      </c>
      <c r="M746" s="45" t="s">
        <v>473</v>
      </c>
    </row>
    <row r="747" spans="1:13" x14ac:dyDescent="0.2">
      <c r="A747" s="85">
        <v>42080</v>
      </c>
      <c r="B747" s="105" t="s">
        <v>1047</v>
      </c>
      <c r="C747" s="43" t="s">
        <v>203</v>
      </c>
      <c r="D747" s="58" t="s">
        <v>14</v>
      </c>
      <c r="E747" s="87">
        <v>15000</v>
      </c>
      <c r="F747" s="51">
        <f t="shared" si="30"/>
        <v>22.867352585611556</v>
      </c>
      <c r="G747" s="50">
        <f t="shared" si="31"/>
        <v>25.865895334171846</v>
      </c>
      <c r="H747" s="90">
        <v>579.91420000000005</v>
      </c>
      <c r="I747" s="88" t="s">
        <v>15</v>
      </c>
      <c r="J747" s="55" t="s">
        <v>472</v>
      </c>
      <c r="K747" s="90" t="s">
        <v>536</v>
      </c>
      <c r="L747" s="89" t="s">
        <v>1052</v>
      </c>
      <c r="M747" s="45" t="s">
        <v>473</v>
      </c>
    </row>
    <row r="748" spans="1:13" x14ac:dyDescent="0.2">
      <c r="A748" s="85">
        <v>42080</v>
      </c>
      <c r="B748" s="86" t="s">
        <v>746</v>
      </c>
      <c r="C748" s="43" t="s">
        <v>203</v>
      </c>
      <c r="D748" s="58" t="s">
        <v>14</v>
      </c>
      <c r="E748" s="87">
        <v>15000</v>
      </c>
      <c r="F748" s="51">
        <f t="shared" si="30"/>
        <v>22.867352585611556</v>
      </c>
      <c r="G748" s="50">
        <f t="shared" si="31"/>
        <v>25.865895334171846</v>
      </c>
      <c r="H748" s="90">
        <v>579.91420000000005</v>
      </c>
      <c r="I748" s="88" t="s">
        <v>15</v>
      </c>
      <c r="J748" s="55" t="s">
        <v>472</v>
      </c>
      <c r="K748" s="90" t="s">
        <v>536</v>
      </c>
      <c r="L748" s="89" t="s">
        <v>1052</v>
      </c>
      <c r="M748" s="45" t="s">
        <v>473</v>
      </c>
    </row>
    <row r="749" spans="1:13" x14ac:dyDescent="0.2">
      <c r="A749" s="85">
        <v>42080</v>
      </c>
      <c r="B749" s="86" t="s">
        <v>747</v>
      </c>
      <c r="C749" s="43" t="s">
        <v>203</v>
      </c>
      <c r="D749" s="58" t="s">
        <v>14</v>
      </c>
      <c r="E749" s="87">
        <v>15000</v>
      </c>
      <c r="F749" s="51">
        <f t="shared" si="30"/>
        <v>22.867352585611556</v>
      </c>
      <c r="G749" s="50">
        <f t="shared" si="31"/>
        <v>25.865895334171846</v>
      </c>
      <c r="H749" s="90">
        <v>579.91420000000005</v>
      </c>
      <c r="I749" s="88" t="s">
        <v>15</v>
      </c>
      <c r="J749" s="55" t="s">
        <v>472</v>
      </c>
      <c r="K749" s="90" t="s">
        <v>536</v>
      </c>
      <c r="L749" s="89" t="s">
        <v>1052</v>
      </c>
      <c r="M749" s="45" t="s">
        <v>473</v>
      </c>
    </row>
    <row r="750" spans="1:13" x14ac:dyDescent="0.2">
      <c r="A750" s="85">
        <v>42080</v>
      </c>
      <c r="B750" s="86" t="s">
        <v>748</v>
      </c>
      <c r="C750" s="43" t="s">
        <v>203</v>
      </c>
      <c r="D750" s="58" t="s">
        <v>14</v>
      </c>
      <c r="E750" s="87">
        <v>15000</v>
      </c>
      <c r="F750" s="51">
        <f t="shared" si="30"/>
        <v>22.867352585611556</v>
      </c>
      <c r="G750" s="50">
        <f t="shared" si="31"/>
        <v>25.865895334171846</v>
      </c>
      <c r="H750" s="90">
        <v>579.91420000000005</v>
      </c>
      <c r="I750" s="88" t="s">
        <v>15</v>
      </c>
      <c r="J750" s="55" t="s">
        <v>472</v>
      </c>
      <c r="K750" s="90" t="s">
        <v>536</v>
      </c>
      <c r="L750" s="89" t="s">
        <v>1052</v>
      </c>
      <c r="M750" s="45" t="s">
        <v>473</v>
      </c>
    </row>
    <row r="751" spans="1:13" x14ac:dyDescent="0.2">
      <c r="A751" s="85">
        <v>42080</v>
      </c>
      <c r="B751" s="94" t="s">
        <v>799</v>
      </c>
      <c r="C751" s="43" t="s">
        <v>94</v>
      </c>
      <c r="D751" s="103" t="s">
        <v>9</v>
      </c>
      <c r="E751" s="87">
        <v>800</v>
      </c>
      <c r="F751" s="51">
        <f t="shared" si="30"/>
        <v>1.2195921378992831</v>
      </c>
      <c r="G751" s="50">
        <f t="shared" si="31"/>
        <v>1.3795144178224985</v>
      </c>
      <c r="H751" s="90">
        <v>579.91420000000005</v>
      </c>
      <c r="I751" s="88" t="s">
        <v>35</v>
      </c>
      <c r="J751" s="55" t="s">
        <v>472</v>
      </c>
      <c r="K751" s="90" t="s">
        <v>532</v>
      </c>
      <c r="L751" s="89" t="s">
        <v>1052</v>
      </c>
      <c r="M751" s="45" t="s">
        <v>473</v>
      </c>
    </row>
    <row r="752" spans="1:13" x14ac:dyDescent="0.2">
      <c r="A752" s="85">
        <v>42080</v>
      </c>
      <c r="B752" s="94" t="s">
        <v>800</v>
      </c>
      <c r="C752" s="43" t="s">
        <v>102</v>
      </c>
      <c r="D752" s="103" t="s">
        <v>9</v>
      </c>
      <c r="E752" s="87">
        <v>36800</v>
      </c>
      <c r="F752" s="51">
        <f t="shared" si="30"/>
        <v>56.101238343367022</v>
      </c>
      <c r="G752" s="50">
        <f t="shared" si="31"/>
        <v>63.457663219834927</v>
      </c>
      <c r="H752" s="90">
        <v>579.91420000000005</v>
      </c>
      <c r="I752" s="88" t="s">
        <v>35</v>
      </c>
      <c r="J752" s="55" t="s">
        <v>472</v>
      </c>
      <c r="K752" s="90" t="s">
        <v>532</v>
      </c>
      <c r="L752" s="89" t="s">
        <v>1052</v>
      </c>
      <c r="M752" s="45" t="s">
        <v>473</v>
      </c>
    </row>
    <row r="753" spans="1:13" x14ac:dyDescent="0.2">
      <c r="A753" s="85">
        <v>42080</v>
      </c>
      <c r="B753" s="94" t="s">
        <v>118</v>
      </c>
      <c r="C753" s="43" t="s">
        <v>102</v>
      </c>
      <c r="D753" s="103" t="s">
        <v>9</v>
      </c>
      <c r="E753" s="87">
        <v>2000</v>
      </c>
      <c r="F753" s="51">
        <f t="shared" si="30"/>
        <v>3.0489803447482076</v>
      </c>
      <c r="G753" s="50">
        <f t="shared" si="31"/>
        <v>3.4487860445562459</v>
      </c>
      <c r="H753" s="90">
        <v>579.91420000000005</v>
      </c>
      <c r="I753" s="88" t="s">
        <v>35</v>
      </c>
      <c r="J753" s="55" t="s">
        <v>472</v>
      </c>
      <c r="K753" s="90" t="s">
        <v>537</v>
      </c>
      <c r="L753" s="89" t="s">
        <v>1052</v>
      </c>
      <c r="M753" s="45" t="s">
        <v>473</v>
      </c>
    </row>
    <row r="754" spans="1:13" x14ac:dyDescent="0.2">
      <c r="A754" s="85">
        <v>42080</v>
      </c>
      <c r="B754" s="94" t="s">
        <v>801</v>
      </c>
      <c r="C754" s="43" t="s">
        <v>94</v>
      </c>
      <c r="D754" s="103" t="s">
        <v>9</v>
      </c>
      <c r="E754" s="87">
        <v>400</v>
      </c>
      <c r="F754" s="51">
        <f t="shared" si="30"/>
        <v>0.60979606894964156</v>
      </c>
      <c r="G754" s="50">
        <f t="shared" si="31"/>
        <v>0.68975720891124925</v>
      </c>
      <c r="H754" s="90">
        <v>579.91420000000005</v>
      </c>
      <c r="I754" s="88" t="s">
        <v>35</v>
      </c>
      <c r="J754" s="55" t="s">
        <v>472</v>
      </c>
      <c r="K754" s="90" t="s">
        <v>538</v>
      </c>
      <c r="L754" s="89" t="s">
        <v>1052</v>
      </c>
      <c r="M754" s="45" t="s">
        <v>473</v>
      </c>
    </row>
    <row r="755" spans="1:13" x14ac:dyDescent="0.2">
      <c r="A755" s="85">
        <v>42080</v>
      </c>
      <c r="B755" s="94" t="s">
        <v>802</v>
      </c>
      <c r="C755" s="43" t="s">
        <v>94</v>
      </c>
      <c r="D755" s="103" t="s">
        <v>9</v>
      </c>
      <c r="E755" s="87">
        <v>400</v>
      </c>
      <c r="F755" s="51">
        <f t="shared" si="30"/>
        <v>0.60979606894964156</v>
      </c>
      <c r="G755" s="50">
        <f t="shared" si="31"/>
        <v>0.68975720891124925</v>
      </c>
      <c r="H755" s="90">
        <v>579.91420000000005</v>
      </c>
      <c r="I755" s="88" t="s">
        <v>35</v>
      </c>
      <c r="J755" s="55" t="s">
        <v>472</v>
      </c>
      <c r="K755" s="90" t="s">
        <v>538</v>
      </c>
      <c r="L755" s="89" t="s">
        <v>1052</v>
      </c>
      <c r="M755" s="45" t="s">
        <v>473</v>
      </c>
    </row>
    <row r="756" spans="1:13" x14ac:dyDescent="0.2">
      <c r="A756" s="85">
        <v>42080</v>
      </c>
      <c r="B756" s="94" t="s">
        <v>1010</v>
      </c>
      <c r="C756" s="43" t="s">
        <v>94</v>
      </c>
      <c r="D756" s="102" t="s">
        <v>8</v>
      </c>
      <c r="E756" s="87">
        <v>1500</v>
      </c>
      <c r="F756" s="51">
        <f t="shared" si="30"/>
        <v>2.2867352585611558</v>
      </c>
      <c r="G756" s="50">
        <f t="shared" si="31"/>
        <v>2.5865895334171847</v>
      </c>
      <c r="H756" s="90">
        <v>579.91420000000005</v>
      </c>
      <c r="I756" s="88" t="s">
        <v>12</v>
      </c>
      <c r="J756" s="55" t="s">
        <v>472</v>
      </c>
      <c r="K756" s="90" t="s">
        <v>533</v>
      </c>
      <c r="L756" s="89" t="s">
        <v>1052</v>
      </c>
      <c r="M756" s="45" t="s">
        <v>473</v>
      </c>
    </row>
    <row r="757" spans="1:13" x14ac:dyDescent="0.2">
      <c r="A757" s="85">
        <v>42080</v>
      </c>
      <c r="B757" s="94" t="s">
        <v>1011</v>
      </c>
      <c r="C757" s="43" t="s">
        <v>94</v>
      </c>
      <c r="D757" s="102" t="s">
        <v>8</v>
      </c>
      <c r="E757" s="87">
        <v>1500</v>
      </c>
      <c r="F757" s="51">
        <f t="shared" si="30"/>
        <v>2.2867352585611558</v>
      </c>
      <c r="G757" s="50">
        <f t="shared" si="31"/>
        <v>2.5865895334171847</v>
      </c>
      <c r="H757" s="90">
        <v>579.91420000000005</v>
      </c>
      <c r="I757" s="88" t="s">
        <v>12</v>
      </c>
      <c r="J757" s="55" t="s">
        <v>472</v>
      </c>
      <c r="K757" s="90" t="s">
        <v>533</v>
      </c>
      <c r="L757" s="89" t="s">
        <v>1052</v>
      </c>
      <c r="M757" s="45" t="s">
        <v>473</v>
      </c>
    </row>
    <row r="758" spans="1:13" x14ac:dyDescent="0.2">
      <c r="A758" s="85">
        <v>42080</v>
      </c>
      <c r="B758" s="94" t="s">
        <v>1012</v>
      </c>
      <c r="C758" s="43" t="s">
        <v>215</v>
      </c>
      <c r="D758" s="102" t="s">
        <v>8</v>
      </c>
      <c r="E758" s="87">
        <v>1800</v>
      </c>
      <c r="F758" s="51">
        <f t="shared" si="30"/>
        <v>2.7440823102733867</v>
      </c>
      <c r="G758" s="50">
        <f t="shared" si="31"/>
        <v>3.1039074401006217</v>
      </c>
      <c r="H758" s="90">
        <v>579.91420000000005</v>
      </c>
      <c r="I758" s="88" t="s">
        <v>12</v>
      </c>
      <c r="J758" s="55" t="s">
        <v>472</v>
      </c>
      <c r="K758" s="90" t="s">
        <v>533</v>
      </c>
      <c r="L758" s="89" t="s">
        <v>1052</v>
      </c>
      <c r="M758" s="45" t="s">
        <v>473</v>
      </c>
    </row>
    <row r="759" spans="1:13" x14ac:dyDescent="0.2">
      <c r="A759" s="85">
        <v>42081</v>
      </c>
      <c r="B759" s="86" t="s">
        <v>639</v>
      </c>
      <c r="C759" s="43" t="s">
        <v>94</v>
      </c>
      <c r="D759" s="101" t="s">
        <v>11</v>
      </c>
      <c r="E759" s="87">
        <v>1000</v>
      </c>
      <c r="F759" s="51">
        <f t="shared" si="30"/>
        <v>1.5244901723741038</v>
      </c>
      <c r="G759" s="50">
        <f t="shared" si="31"/>
        <v>1.724393022278123</v>
      </c>
      <c r="H759" s="90">
        <v>579.91420000000005</v>
      </c>
      <c r="I759" s="88" t="s">
        <v>87</v>
      </c>
      <c r="J759" s="55" t="s">
        <v>472</v>
      </c>
      <c r="K759" s="90" t="s">
        <v>541</v>
      </c>
      <c r="L759" s="89" t="s">
        <v>1052</v>
      </c>
      <c r="M759" s="45" t="s">
        <v>473</v>
      </c>
    </row>
    <row r="760" spans="1:13" x14ac:dyDescent="0.2">
      <c r="A760" s="85">
        <v>42081</v>
      </c>
      <c r="B760" s="86" t="s">
        <v>608</v>
      </c>
      <c r="C760" s="43" t="s">
        <v>94</v>
      </c>
      <c r="D760" s="101" t="s">
        <v>11</v>
      </c>
      <c r="E760" s="87">
        <v>600</v>
      </c>
      <c r="F760" s="51">
        <f t="shared" si="30"/>
        <v>0.91469410342446233</v>
      </c>
      <c r="G760" s="50">
        <f t="shared" si="31"/>
        <v>1.0346358133668738</v>
      </c>
      <c r="H760" s="90">
        <v>579.91420000000005</v>
      </c>
      <c r="I760" s="88" t="s">
        <v>87</v>
      </c>
      <c r="J760" s="55" t="s">
        <v>472</v>
      </c>
      <c r="K760" s="90" t="s">
        <v>541</v>
      </c>
      <c r="L760" s="89" t="s">
        <v>1052</v>
      </c>
      <c r="M760" s="45" t="s">
        <v>473</v>
      </c>
    </row>
    <row r="761" spans="1:13" x14ac:dyDescent="0.2">
      <c r="A761" s="85">
        <v>42081</v>
      </c>
      <c r="B761" s="94" t="s">
        <v>803</v>
      </c>
      <c r="C761" s="43" t="s">
        <v>102</v>
      </c>
      <c r="D761" s="103" t="s">
        <v>9</v>
      </c>
      <c r="E761" s="87">
        <v>10000</v>
      </c>
      <c r="F761" s="51">
        <f t="shared" si="30"/>
        <v>15.244901723741037</v>
      </c>
      <c r="G761" s="50">
        <f t="shared" si="31"/>
        <v>17.243930222781231</v>
      </c>
      <c r="H761" s="90">
        <v>579.91420000000005</v>
      </c>
      <c r="I761" s="88" t="s">
        <v>35</v>
      </c>
      <c r="J761" s="55" t="s">
        <v>472</v>
      </c>
      <c r="K761" s="90" t="s">
        <v>539</v>
      </c>
      <c r="L761" s="89" t="s">
        <v>1052</v>
      </c>
      <c r="M761" s="45" t="s">
        <v>473</v>
      </c>
    </row>
    <row r="762" spans="1:13" x14ac:dyDescent="0.2">
      <c r="A762" s="85">
        <v>42081</v>
      </c>
      <c r="B762" s="94" t="s">
        <v>804</v>
      </c>
      <c r="C762" s="43" t="s">
        <v>102</v>
      </c>
      <c r="D762" s="103" t="s">
        <v>9</v>
      </c>
      <c r="E762" s="87">
        <v>27000</v>
      </c>
      <c r="F762" s="51">
        <f t="shared" si="30"/>
        <v>41.161234654100802</v>
      </c>
      <c r="G762" s="50">
        <f t="shared" si="31"/>
        <v>46.55861160150932</v>
      </c>
      <c r="H762" s="90">
        <v>579.91420000000005</v>
      </c>
      <c r="I762" s="88" t="s">
        <v>35</v>
      </c>
      <c r="J762" s="55" t="s">
        <v>472</v>
      </c>
      <c r="K762" s="90" t="s">
        <v>540</v>
      </c>
      <c r="L762" s="89" t="s">
        <v>1052</v>
      </c>
      <c r="M762" s="45" t="s">
        <v>473</v>
      </c>
    </row>
    <row r="763" spans="1:13" x14ac:dyDescent="0.2">
      <c r="A763" s="85">
        <v>42081</v>
      </c>
      <c r="B763" s="94" t="s">
        <v>805</v>
      </c>
      <c r="C763" s="43" t="s">
        <v>94</v>
      </c>
      <c r="D763" s="103" t="s">
        <v>9</v>
      </c>
      <c r="E763" s="87">
        <v>400</v>
      </c>
      <c r="F763" s="51">
        <f t="shared" si="30"/>
        <v>0.60979606894964156</v>
      </c>
      <c r="G763" s="50">
        <f t="shared" si="31"/>
        <v>0.68975720891124925</v>
      </c>
      <c r="H763" s="90">
        <v>579.91420000000005</v>
      </c>
      <c r="I763" s="88" t="s">
        <v>35</v>
      </c>
      <c r="J763" s="55" t="s">
        <v>472</v>
      </c>
      <c r="K763" s="90" t="s">
        <v>540</v>
      </c>
      <c r="L763" s="89" t="s">
        <v>1052</v>
      </c>
      <c r="M763" s="45" t="s">
        <v>473</v>
      </c>
    </row>
    <row r="764" spans="1:13" x14ac:dyDescent="0.2">
      <c r="A764" s="85">
        <v>42081</v>
      </c>
      <c r="B764" s="94" t="s">
        <v>806</v>
      </c>
      <c r="C764" s="43" t="s">
        <v>94</v>
      </c>
      <c r="D764" s="103" t="s">
        <v>9</v>
      </c>
      <c r="E764" s="87">
        <v>600</v>
      </c>
      <c r="F764" s="51">
        <f t="shared" si="30"/>
        <v>0.91469410342446233</v>
      </c>
      <c r="G764" s="50">
        <f t="shared" si="31"/>
        <v>1.0346358133668738</v>
      </c>
      <c r="H764" s="90">
        <v>579.91420000000005</v>
      </c>
      <c r="I764" s="88" t="s">
        <v>35</v>
      </c>
      <c r="J764" s="55" t="s">
        <v>472</v>
      </c>
      <c r="K764" s="90" t="s">
        <v>540</v>
      </c>
      <c r="L764" s="89" t="s">
        <v>1052</v>
      </c>
      <c r="M764" s="45" t="s">
        <v>473</v>
      </c>
    </row>
    <row r="765" spans="1:13" x14ac:dyDescent="0.2">
      <c r="A765" s="85">
        <v>42081</v>
      </c>
      <c r="B765" s="94" t="s">
        <v>807</v>
      </c>
      <c r="C765" s="43" t="s">
        <v>94</v>
      </c>
      <c r="D765" s="103" t="s">
        <v>9</v>
      </c>
      <c r="E765" s="87">
        <v>400</v>
      </c>
      <c r="F765" s="51">
        <f t="shared" si="30"/>
        <v>0.60979606894964156</v>
      </c>
      <c r="G765" s="50">
        <f t="shared" si="31"/>
        <v>0.68975720891124925</v>
      </c>
      <c r="H765" s="90">
        <v>579.91420000000005</v>
      </c>
      <c r="I765" s="88" t="s">
        <v>35</v>
      </c>
      <c r="J765" s="55" t="s">
        <v>472</v>
      </c>
      <c r="K765" s="90" t="s">
        <v>540</v>
      </c>
      <c r="L765" s="89" t="s">
        <v>1052</v>
      </c>
      <c r="M765" s="45" t="s">
        <v>473</v>
      </c>
    </row>
    <row r="766" spans="1:13" x14ac:dyDescent="0.2">
      <c r="A766" s="85">
        <v>42081</v>
      </c>
      <c r="B766" s="94" t="s">
        <v>808</v>
      </c>
      <c r="C766" s="43" t="s">
        <v>94</v>
      </c>
      <c r="D766" s="103" t="s">
        <v>9</v>
      </c>
      <c r="E766" s="87">
        <v>900</v>
      </c>
      <c r="F766" s="51">
        <f t="shared" si="30"/>
        <v>1.3720411551366933</v>
      </c>
      <c r="G766" s="50">
        <f t="shared" si="31"/>
        <v>1.5519537200503108</v>
      </c>
      <c r="H766" s="90">
        <v>579.91420000000005</v>
      </c>
      <c r="I766" s="88" t="s">
        <v>35</v>
      </c>
      <c r="J766" s="55" t="s">
        <v>472</v>
      </c>
      <c r="K766" s="90" t="s">
        <v>540</v>
      </c>
      <c r="L766" s="89" t="s">
        <v>1052</v>
      </c>
      <c r="M766" s="45" t="s">
        <v>473</v>
      </c>
    </row>
    <row r="767" spans="1:13" x14ac:dyDescent="0.2">
      <c r="A767" s="85">
        <v>42081</v>
      </c>
      <c r="B767" s="94" t="s">
        <v>1013</v>
      </c>
      <c r="C767" s="43" t="s">
        <v>94</v>
      </c>
      <c r="D767" s="102" t="s">
        <v>8</v>
      </c>
      <c r="E767" s="87">
        <v>600</v>
      </c>
      <c r="F767" s="51">
        <f t="shared" si="30"/>
        <v>0.91469410342446233</v>
      </c>
      <c r="G767" s="50">
        <f t="shared" si="31"/>
        <v>1.0346358133668738</v>
      </c>
      <c r="H767" s="90">
        <v>579.91420000000005</v>
      </c>
      <c r="I767" s="88" t="s">
        <v>12</v>
      </c>
      <c r="J767" s="55" t="s">
        <v>472</v>
      </c>
      <c r="K767" s="90" t="s">
        <v>534</v>
      </c>
      <c r="L767" s="89" t="s">
        <v>1052</v>
      </c>
      <c r="M767" s="45" t="s">
        <v>473</v>
      </c>
    </row>
    <row r="768" spans="1:13" x14ac:dyDescent="0.2">
      <c r="A768" s="85">
        <v>42081</v>
      </c>
      <c r="B768" s="94" t="s">
        <v>1014</v>
      </c>
      <c r="C768" s="43" t="s">
        <v>94</v>
      </c>
      <c r="D768" s="102" t="s">
        <v>8</v>
      </c>
      <c r="E768" s="87">
        <v>4000</v>
      </c>
      <c r="F768" s="51">
        <f t="shared" si="30"/>
        <v>6.0979606894964151</v>
      </c>
      <c r="G768" s="50">
        <f t="shared" si="31"/>
        <v>6.8975720891124919</v>
      </c>
      <c r="H768" s="90">
        <v>579.91420000000005</v>
      </c>
      <c r="I768" s="88" t="s">
        <v>12</v>
      </c>
      <c r="J768" s="55" t="s">
        <v>472</v>
      </c>
      <c r="K768" s="90" t="s">
        <v>534</v>
      </c>
      <c r="L768" s="89" t="s">
        <v>1052</v>
      </c>
      <c r="M768" s="45" t="s">
        <v>473</v>
      </c>
    </row>
    <row r="769" spans="1:13" x14ac:dyDescent="0.2">
      <c r="A769" s="85">
        <v>42081</v>
      </c>
      <c r="B769" s="94" t="s">
        <v>1015</v>
      </c>
      <c r="C769" s="43" t="s">
        <v>94</v>
      </c>
      <c r="D769" s="102" t="s">
        <v>8</v>
      </c>
      <c r="E769" s="87">
        <v>600</v>
      </c>
      <c r="F769" s="51">
        <f t="shared" ref="F769:F832" si="32">E769/655.957</f>
        <v>0.91469410342446233</v>
      </c>
      <c r="G769" s="50">
        <f t="shared" ref="G769:G832" si="33">E769/H769</f>
        <v>1.0346358133668738</v>
      </c>
      <c r="H769" s="90">
        <v>579.91420000000005</v>
      </c>
      <c r="I769" s="88" t="s">
        <v>12</v>
      </c>
      <c r="J769" s="55" t="s">
        <v>472</v>
      </c>
      <c r="K769" s="90" t="s">
        <v>534</v>
      </c>
      <c r="L769" s="89" t="s">
        <v>1052</v>
      </c>
      <c r="M769" s="45" t="s">
        <v>473</v>
      </c>
    </row>
    <row r="770" spans="1:13" x14ac:dyDescent="0.2">
      <c r="A770" s="85">
        <v>42081</v>
      </c>
      <c r="B770" s="94" t="s">
        <v>1016</v>
      </c>
      <c r="C770" s="43" t="s">
        <v>249</v>
      </c>
      <c r="D770" s="106" t="s">
        <v>8</v>
      </c>
      <c r="E770" s="87">
        <v>5000</v>
      </c>
      <c r="F770" s="51">
        <f t="shared" si="32"/>
        <v>7.6224508618705187</v>
      </c>
      <c r="G770" s="50">
        <f t="shared" si="33"/>
        <v>8.6219651113906153</v>
      </c>
      <c r="H770" s="90">
        <v>579.91420000000005</v>
      </c>
      <c r="I770" s="88" t="s">
        <v>12</v>
      </c>
      <c r="J770" s="55" t="s">
        <v>472</v>
      </c>
      <c r="K770" s="90" t="s">
        <v>534</v>
      </c>
      <c r="L770" s="89" t="s">
        <v>1052</v>
      </c>
      <c r="M770" s="45" t="s">
        <v>473</v>
      </c>
    </row>
    <row r="771" spans="1:13" x14ac:dyDescent="0.2">
      <c r="A771" s="85">
        <v>42081</v>
      </c>
      <c r="B771" s="94" t="s">
        <v>1017</v>
      </c>
      <c r="C771" s="43" t="s">
        <v>249</v>
      </c>
      <c r="D771" s="106" t="s">
        <v>8</v>
      </c>
      <c r="E771" s="87">
        <v>3000</v>
      </c>
      <c r="F771" s="51">
        <f t="shared" si="32"/>
        <v>4.5734705171223116</v>
      </c>
      <c r="G771" s="50">
        <f t="shared" si="33"/>
        <v>5.1731790668343693</v>
      </c>
      <c r="H771" s="90">
        <v>579.91420000000005</v>
      </c>
      <c r="I771" s="88" t="s">
        <v>12</v>
      </c>
      <c r="J771" s="55" t="s">
        <v>472</v>
      </c>
      <c r="K771" s="90" t="s">
        <v>534</v>
      </c>
      <c r="L771" s="89" t="s">
        <v>1052</v>
      </c>
      <c r="M771" s="45" t="s">
        <v>473</v>
      </c>
    </row>
    <row r="772" spans="1:13" x14ac:dyDescent="0.2">
      <c r="A772" s="85">
        <v>42081</v>
      </c>
      <c r="B772" s="94" t="s">
        <v>1018</v>
      </c>
      <c r="C772" s="43" t="s">
        <v>215</v>
      </c>
      <c r="D772" s="106" t="s">
        <v>8</v>
      </c>
      <c r="E772" s="87">
        <v>1500</v>
      </c>
      <c r="F772" s="51">
        <f t="shared" si="32"/>
        <v>2.2867352585611558</v>
      </c>
      <c r="G772" s="50">
        <f t="shared" si="33"/>
        <v>2.5865895334171847</v>
      </c>
      <c r="H772" s="90">
        <v>579.91420000000005</v>
      </c>
      <c r="I772" s="88" t="s">
        <v>12</v>
      </c>
      <c r="J772" s="55" t="s">
        <v>472</v>
      </c>
      <c r="K772" s="90" t="s">
        <v>534</v>
      </c>
      <c r="L772" s="89" t="s">
        <v>1052</v>
      </c>
      <c r="M772" s="45" t="s">
        <v>473</v>
      </c>
    </row>
    <row r="773" spans="1:13" x14ac:dyDescent="0.2">
      <c r="A773" s="85">
        <v>42081</v>
      </c>
      <c r="B773" s="94" t="s">
        <v>1019</v>
      </c>
      <c r="C773" s="43" t="s">
        <v>94</v>
      </c>
      <c r="D773" s="106" t="s">
        <v>8</v>
      </c>
      <c r="E773" s="87">
        <v>1000</v>
      </c>
      <c r="F773" s="51">
        <f t="shared" si="32"/>
        <v>1.5244901723741038</v>
      </c>
      <c r="G773" s="50">
        <f t="shared" si="33"/>
        <v>1.724393022278123</v>
      </c>
      <c r="H773" s="90">
        <v>579.91420000000005</v>
      </c>
      <c r="I773" s="88" t="s">
        <v>12</v>
      </c>
      <c r="J773" s="55" t="s">
        <v>472</v>
      </c>
      <c r="K773" s="90" t="s">
        <v>534</v>
      </c>
      <c r="L773" s="89" t="s">
        <v>1052</v>
      </c>
      <c r="M773" s="45" t="s">
        <v>473</v>
      </c>
    </row>
    <row r="774" spans="1:13" x14ac:dyDescent="0.2">
      <c r="A774" s="85">
        <v>42081</v>
      </c>
      <c r="B774" s="94" t="s">
        <v>923</v>
      </c>
      <c r="C774" s="43" t="s">
        <v>94</v>
      </c>
      <c r="D774" s="106" t="s">
        <v>8</v>
      </c>
      <c r="E774" s="87">
        <v>600</v>
      </c>
      <c r="F774" s="51">
        <f t="shared" si="32"/>
        <v>0.91469410342446233</v>
      </c>
      <c r="G774" s="50">
        <f t="shared" si="33"/>
        <v>1.0346358133668738</v>
      </c>
      <c r="H774" s="90">
        <v>579.91420000000005</v>
      </c>
      <c r="I774" s="88" t="s">
        <v>39</v>
      </c>
      <c r="J774" s="55" t="s">
        <v>472</v>
      </c>
      <c r="K774" s="90" t="s">
        <v>535</v>
      </c>
      <c r="L774" s="89" t="s">
        <v>1052</v>
      </c>
      <c r="M774" s="45" t="s">
        <v>473</v>
      </c>
    </row>
    <row r="775" spans="1:13" x14ac:dyDescent="0.2">
      <c r="A775" s="85">
        <v>42081</v>
      </c>
      <c r="B775" s="94" t="s">
        <v>924</v>
      </c>
      <c r="C775" s="43" t="s">
        <v>94</v>
      </c>
      <c r="D775" s="106" t="s">
        <v>8</v>
      </c>
      <c r="E775" s="87">
        <v>5000</v>
      </c>
      <c r="F775" s="51">
        <f t="shared" si="32"/>
        <v>7.6224508618705187</v>
      </c>
      <c r="G775" s="50">
        <f t="shared" si="33"/>
        <v>8.6219651113906153</v>
      </c>
      <c r="H775" s="90">
        <v>579.91420000000005</v>
      </c>
      <c r="I775" s="88" t="s">
        <v>39</v>
      </c>
      <c r="J775" s="55" t="s">
        <v>472</v>
      </c>
      <c r="K775" s="90" t="s">
        <v>535</v>
      </c>
      <c r="L775" s="89" t="s">
        <v>1052</v>
      </c>
      <c r="M775" s="45" t="s">
        <v>473</v>
      </c>
    </row>
    <row r="776" spans="1:13" x14ac:dyDescent="0.2">
      <c r="A776" s="85">
        <v>42081</v>
      </c>
      <c r="B776" s="94" t="s">
        <v>925</v>
      </c>
      <c r="C776" s="43" t="s">
        <v>94</v>
      </c>
      <c r="D776" s="106" t="s">
        <v>8</v>
      </c>
      <c r="E776" s="87">
        <v>200</v>
      </c>
      <c r="F776" s="51">
        <f t="shared" si="32"/>
        <v>0.30489803447482078</v>
      </c>
      <c r="G776" s="50">
        <f t="shared" si="33"/>
        <v>0.34487860445562463</v>
      </c>
      <c r="H776" s="90">
        <v>579.91420000000005</v>
      </c>
      <c r="I776" s="88" t="s">
        <v>39</v>
      </c>
      <c r="J776" s="55" t="s">
        <v>472</v>
      </c>
      <c r="K776" s="90" t="s">
        <v>535</v>
      </c>
      <c r="L776" s="89" t="s">
        <v>1052</v>
      </c>
      <c r="M776" s="45" t="s">
        <v>473</v>
      </c>
    </row>
    <row r="777" spans="1:13" x14ac:dyDescent="0.2">
      <c r="A777" s="85">
        <v>42081</v>
      </c>
      <c r="B777" s="94" t="s">
        <v>926</v>
      </c>
      <c r="C777" s="43" t="s">
        <v>94</v>
      </c>
      <c r="D777" s="106" t="s">
        <v>8</v>
      </c>
      <c r="E777" s="87">
        <v>300</v>
      </c>
      <c r="F777" s="51">
        <f t="shared" si="32"/>
        <v>0.45734705171223117</v>
      </c>
      <c r="G777" s="50">
        <f t="shared" si="33"/>
        <v>0.51731790668343691</v>
      </c>
      <c r="H777" s="90">
        <v>579.91420000000005</v>
      </c>
      <c r="I777" s="88" t="s">
        <v>39</v>
      </c>
      <c r="J777" s="55" t="s">
        <v>472</v>
      </c>
      <c r="K777" s="90" t="s">
        <v>535</v>
      </c>
      <c r="L777" s="89" t="s">
        <v>1052</v>
      </c>
      <c r="M777" s="45" t="s">
        <v>473</v>
      </c>
    </row>
    <row r="778" spans="1:13" x14ac:dyDescent="0.2">
      <c r="A778" s="85">
        <v>42081</v>
      </c>
      <c r="B778" s="94" t="s">
        <v>927</v>
      </c>
      <c r="C778" s="43" t="s">
        <v>94</v>
      </c>
      <c r="D778" s="106" t="s">
        <v>8</v>
      </c>
      <c r="E778" s="87">
        <v>200</v>
      </c>
      <c r="F778" s="51">
        <f t="shared" si="32"/>
        <v>0.30489803447482078</v>
      </c>
      <c r="G778" s="50">
        <f t="shared" si="33"/>
        <v>0.34487860445562463</v>
      </c>
      <c r="H778" s="90">
        <v>579.91420000000005</v>
      </c>
      <c r="I778" s="88" t="s">
        <v>39</v>
      </c>
      <c r="J778" s="55" t="s">
        <v>472</v>
      </c>
      <c r="K778" s="90" t="s">
        <v>535</v>
      </c>
      <c r="L778" s="89" t="s">
        <v>1052</v>
      </c>
      <c r="M778" s="45" t="s">
        <v>473</v>
      </c>
    </row>
    <row r="779" spans="1:13" x14ac:dyDescent="0.2">
      <c r="A779" s="85">
        <v>42081</v>
      </c>
      <c r="B779" s="94" t="s">
        <v>928</v>
      </c>
      <c r="C779" s="43" t="s">
        <v>94</v>
      </c>
      <c r="D779" s="106" t="s">
        <v>8</v>
      </c>
      <c r="E779" s="87">
        <v>200</v>
      </c>
      <c r="F779" s="51">
        <f t="shared" si="32"/>
        <v>0.30489803447482078</v>
      </c>
      <c r="G779" s="50">
        <f t="shared" si="33"/>
        <v>0.34487860445562463</v>
      </c>
      <c r="H779" s="90">
        <v>579.91420000000005</v>
      </c>
      <c r="I779" s="88" t="s">
        <v>39</v>
      </c>
      <c r="J779" s="55" t="s">
        <v>472</v>
      </c>
      <c r="K779" s="90" t="s">
        <v>535</v>
      </c>
      <c r="L779" s="89" t="s">
        <v>1052</v>
      </c>
      <c r="M779" s="45" t="s">
        <v>473</v>
      </c>
    </row>
    <row r="780" spans="1:13" x14ac:dyDescent="0.2">
      <c r="A780" s="85">
        <v>42081</v>
      </c>
      <c r="B780" s="94" t="s">
        <v>929</v>
      </c>
      <c r="C780" s="43" t="s">
        <v>94</v>
      </c>
      <c r="D780" s="106" t="s">
        <v>8</v>
      </c>
      <c r="E780" s="87">
        <v>300</v>
      </c>
      <c r="F780" s="51">
        <f t="shared" si="32"/>
        <v>0.45734705171223117</v>
      </c>
      <c r="G780" s="50">
        <f t="shared" si="33"/>
        <v>0.51731790668343691</v>
      </c>
      <c r="H780" s="90">
        <v>579.91420000000005</v>
      </c>
      <c r="I780" s="88" t="s">
        <v>39</v>
      </c>
      <c r="J780" s="55" t="s">
        <v>472</v>
      </c>
      <c r="K780" s="90" t="s">
        <v>535</v>
      </c>
      <c r="L780" s="89" t="s">
        <v>1052</v>
      </c>
      <c r="M780" s="45" t="s">
        <v>473</v>
      </c>
    </row>
    <row r="781" spans="1:13" x14ac:dyDescent="0.2">
      <c r="A781" s="85">
        <v>42081</v>
      </c>
      <c r="B781" s="94" t="s">
        <v>930</v>
      </c>
      <c r="C781" s="43" t="s">
        <v>249</v>
      </c>
      <c r="D781" s="106" t="s">
        <v>8</v>
      </c>
      <c r="E781" s="87">
        <v>5000</v>
      </c>
      <c r="F781" s="51">
        <f t="shared" si="32"/>
        <v>7.6224508618705187</v>
      </c>
      <c r="G781" s="50">
        <f t="shared" si="33"/>
        <v>8.6219651113906153</v>
      </c>
      <c r="H781" s="90">
        <v>579.91420000000005</v>
      </c>
      <c r="I781" s="88" t="s">
        <v>39</v>
      </c>
      <c r="J781" s="55" t="s">
        <v>472</v>
      </c>
      <c r="K781" s="90" t="s">
        <v>535</v>
      </c>
      <c r="L781" s="89" t="s">
        <v>1052</v>
      </c>
      <c r="M781" s="45" t="s">
        <v>473</v>
      </c>
    </row>
    <row r="782" spans="1:13" x14ac:dyDescent="0.2">
      <c r="A782" s="85">
        <v>42081</v>
      </c>
      <c r="B782" s="94" t="s">
        <v>931</v>
      </c>
      <c r="C782" s="43" t="s">
        <v>215</v>
      </c>
      <c r="D782" s="106" t="s">
        <v>8</v>
      </c>
      <c r="E782" s="87">
        <v>1000</v>
      </c>
      <c r="F782" s="51">
        <f t="shared" si="32"/>
        <v>1.5244901723741038</v>
      </c>
      <c r="G782" s="50">
        <f t="shared" si="33"/>
        <v>1.724393022278123</v>
      </c>
      <c r="H782" s="90">
        <v>579.91420000000005</v>
      </c>
      <c r="I782" s="88" t="s">
        <v>39</v>
      </c>
      <c r="J782" s="55" t="s">
        <v>472</v>
      </c>
      <c r="K782" s="90" t="s">
        <v>535</v>
      </c>
      <c r="L782" s="89" t="s">
        <v>1052</v>
      </c>
      <c r="M782" s="45" t="s">
        <v>473</v>
      </c>
    </row>
    <row r="783" spans="1:13" x14ac:dyDescent="0.2">
      <c r="A783" s="85">
        <v>42081</v>
      </c>
      <c r="B783" s="94" t="s">
        <v>932</v>
      </c>
      <c r="C783" s="43" t="s">
        <v>249</v>
      </c>
      <c r="D783" s="106" t="s">
        <v>8</v>
      </c>
      <c r="E783" s="87">
        <v>3000</v>
      </c>
      <c r="F783" s="51">
        <f t="shared" si="32"/>
        <v>4.5734705171223116</v>
      </c>
      <c r="G783" s="50">
        <f t="shared" si="33"/>
        <v>5.1731790668343693</v>
      </c>
      <c r="H783" s="90">
        <v>579.91420000000005</v>
      </c>
      <c r="I783" s="88" t="s">
        <v>39</v>
      </c>
      <c r="J783" s="55" t="s">
        <v>472</v>
      </c>
      <c r="K783" s="90" t="s">
        <v>535</v>
      </c>
      <c r="L783" s="89" t="s">
        <v>1052</v>
      </c>
      <c r="M783" s="45" t="s">
        <v>473</v>
      </c>
    </row>
    <row r="784" spans="1:13" x14ac:dyDescent="0.2">
      <c r="A784" s="85">
        <v>42082</v>
      </c>
      <c r="B784" s="94" t="s">
        <v>1044</v>
      </c>
      <c r="C784" s="43" t="s">
        <v>632</v>
      </c>
      <c r="D784" s="100" t="s">
        <v>11</v>
      </c>
      <c r="E784" s="87">
        <v>400000</v>
      </c>
      <c r="F784" s="51">
        <f t="shared" si="32"/>
        <v>609.79606894964149</v>
      </c>
      <c r="G784" s="50">
        <f t="shared" si="33"/>
        <v>689.75720891124922</v>
      </c>
      <c r="H784" s="90">
        <v>579.91420000000005</v>
      </c>
      <c r="I784" s="88" t="s">
        <v>217</v>
      </c>
      <c r="J784" s="55" t="s">
        <v>472</v>
      </c>
      <c r="K784" s="90" t="s">
        <v>846</v>
      </c>
      <c r="L784" s="89" t="s">
        <v>1052</v>
      </c>
      <c r="M784" s="45" t="s">
        <v>473</v>
      </c>
    </row>
    <row r="785" spans="1:13" x14ac:dyDescent="0.2">
      <c r="A785" s="85">
        <v>42082</v>
      </c>
      <c r="B785" s="96" t="s">
        <v>609</v>
      </c>
      <c r="C785" s="43" t="s">
        <v>94</v>
      </c>
      <c r="D785" s="107" t="s">
        <v>11</v>
      </c>
      <c r="E785" s="87">
        <v>700</v>
      </c>
      <c r="F785" s="51">
        <f t="shared" si="32"/>
        <v>1.0671431206618727</v>
      </c>
      <c r="G785" s="50">
        <f t="shared" si="33"/>
        <v>1.2070751155946862</v>
      </c>
      <c r="H785" s="90">
        <v>579.91420000000005</v>
      </c>
      <c r="I785" s="88" t="s">
        <v>38</v>
      </c>
      <c r="J785" s="55" t="s">
        <v>472</v>
      </c>
      <c r="K785" s="90" t="s">
        <v>553</v>
      </c>
      <c r="L785" s="89" t="s">
        <v>1052</v>
      </c>
      <c r="M785" s="45" t="s">
        <v>473</v>
      </c>
    </row>
    <row r="786" spans="1:13" x14ac:dyDescent="0.2">
      <c r="A786" s="85">
        <v>42082</v>
      </c>
      <c r="B786" s="96" t="s">
        <v>610</v>
      </c>
      <c r="C786" s="43" t="s">
        <v>94</v>
      </c>
      <c r="D786" s="107" t="s">
        <v>11</v>
      </c>
      <c r="E786" s="87">
        <v>300</v>
      </c>
      <c r="F786" s="51">
        <f t="shared" si="32"/>
        <v>0.45734705171223117</v>
      </c>
      <c r="G786" s="50">
        <f t="shared" si="33"/>
        <v>0.51731790668343691</v>
      </c>
      <c r="H786" s="90">
        <v>579.91420000000005</v>
      </c>
      <c r="I786" s="88" t="s">
        <v>38</v>
      </c>
      <c r="J786" s="55" t="s">
        <v>472</v>
      </c>
      <c r="K786" s="90" t="s">
        <v>553</v>
      </c>
      <c r="L786" s="89" t="s">
        <v>1052</v>
      </c>
      <c r="M786" s="45" t="s">
        <v>473</v>
      </c>
    </row>
    <row r="787" spans="1:13" x14ac:dyDescent="0.2">
      <c r="A787" s="85">
        <v>42082</v>
      </c>
      <c r="B787" s="94" t="s">
        <v>640</v>
      </c>
      <c r="C787" s="43" t="s">
        <v>94</v>
      </c>
      <c r="D787" s="100" t="s">
        <v>11</v>
      </c>
      <c r="E787" s="87">
        <v>700</v>
      </c>
      <c r="F787" s="51">
        <f t="shared" si="32"/>
        <v>1.0671431206618727</v>
      </c>
      <c r="G787" s="50">
        <f t="shared" si="33"/>
        <v>1.2070751155946862</v>
      </c>
      <c r="H787" s="90">
        <v>579.91420000000005</v>
      </c>
      <c r="I787" s="88" t="s">
        <v>87</v>
      </c>
      <c r="J787" s="55" t="s">
        <v>472</v>
      </c>
      <c r="K787" s="90" t="s">
        <v>552</v>
      </c>
      <c r="L787" s="89" t="s">
        <v>1052</v>
      </c>
      <c r="M787" s="45" t="s">
        <v>473</v>
      </c>
    </row>
    <row r="788" spans="1:13" x14ac:dyDescent="0.2">
      <c r="A788" s="85">
        <v>42082</v>
      </c>
      <c r="B788" s="94" t="s">
        <v>641</v>
      </c>
      <c r="C788" s="43" t="s">
        <v>94</v>
      </c>
      <c r="D788" s="100" t="s">
        <v>11</v>
      </c>
      <c r="E788" s="87">
        <v>1200</v>
      </c>
      <c r="F788" s="51">
        <f t="shared" si="32"/>
        <v>1.8293882068489247</v>
      </c>
      <c r="G788" s="50">
        <f t="shared" si="33"/>
        <v>2.0692716267337476</v>
      </c>
      <c r="H788" s="90">
        <v>579.91420000000005</v>
      </c>
      <c r="I788" s="88" t="s">
        <v>87</v>
      </c>
      <c r="J788" s="55" t="s">
        <v>472</v>
      </c>
      <c r="K788" s="90" t="s">
        <v>552</v>
      </c>
      <c r="L788" s="89" t="s">
        <v>1052</v>
      </c>
      <c r="M788" s="45" t="s">
        <v>473</v>
      </c>
    </row>
    <row r="789" spans="1:13" x14ac:dyDescent="0.2">
      <c r="A789" s="85">
        <v>42082</v>
      </c>
      <c r="B789" s="94" t="s">
        <v>670</v>
      </c>
      <c r="C789" s="43" t="s">
        <v>94</v>
      </c>
      <c r="D789" s="100" t="s">
        <v>8</v>
      </c>
      <c r="E789" s="87">
        <v>1700</v>
      </c>
      <c r="F789" s="51">
        <f t="shared" si="32"/>
        <v>2.5916332930359767</v>
      </c>
      <c r="G789" s="50">
        <f t="shared" si="33"/>
        <v>2.9314681378728094</v>
      </c>
      <c r="H789" s="90">
        <v>579.91420000000005</v>
      </c>
      <c r="I789" s="88" t="s">
        <v>36</v>
      </c>
      <c r="J789" s="55" t="s">
        <v>472</v>
      </c>
      <c r="K789" s="90" t="s">
        <v>544</v>
      </c>
      <c r="L789" s="89" t="s">
        <v>1052</v>
      </c>
      <c r="M789" s="45" t="s">
        <v>473</v>
      </c>
    </row>
    <row r="790" spans="1:13" x14ac:dyDescent="0.2">
      <c r="A790" s="85">
        <v>42082</v>
      </c>
      <c r="B790" s="94" t="s">
        <v>671</v>
      </c>
      <c r="C790" s="43" t="s">
        <v>94</v>
      </c>
      <c r="D790" s="100" t="s">
        <v>8</v>
      </c>
      <c r="E790" s="87">
        <v>1700</v>
      </c>
      <c r="F790" s="51">
        <f t="shared" si="32"/>
        <v>2.5916332930359767</v>
      </c>
      <c r="G790" s="50">
        <f t="shared" si="33"/>
        <v>2.9314681378728094</v>
      </c>
      <c r="H790" s="90">
        <v>579.91420000000005</v>
      </c>
      <c r="I790" s="88" t="s">
        <v>36</v>
      </c>
      <c r="J790" s="55" t="s">
        <v>472</v>
      </c>
      <c r="K790" s="90" t="s">
        <v>544</v>
      </c>
      <c r="L790" s="89" t="s">
        <v>1052</v>
      </c>
      <c r="M790" s="45" t="s">
        <v>473</v>
      </c>
    </row>
    <row r="791" spans="1:13" x14ac:dyDescent="0.2">
      <c r="A791" s="85">
        <v>42082</v>
      </c>
      <c r="B791" s="86" t="s">
        <v>672</v>
      </c>
      <c r="C791" s="43" t="s">
        <v>122</v>
      </c>
      <c r="D791" s="108" t="s">
        <v>9</v>
      </c>
      <c r="E791" s="87">
        <v>10000</v>
      </c>
      <c r="F791" s="51">
        <f t="shared" si="32"/>
        <v>15.244901723741037</v>
      </c>
      <c r="G791" s="50">
        <f t="shared" si="33"/>
        <v>17.243930222781231</v>
      </c>
      <c r="H791" s="90">
        <v>579.91420000000005</v>
      </c>
      <c r="I791" s="88" t="s">
        <v>36</v>
      </c>
      <c r="J791" s="55" t="s">
        <v>472</v>
      </c>
      <c r="K791" s="90" t="s">
        <v>544</v>
      </c>
      <c r="L791" s="89" t="s">
        <v>1052</v>
      </c>
      <c r="M791" s="45" t="s">
        <v>473</v>
      </c>
    </row>
    <row r="792" spans="1:13" x14ac:dyDescent="0.2">
      <c r="A792" s="85">
        <v>42082</v>
      </c>
      <c r="B792" s="86" t="s">
        <v>749</v>
      </c>
      <c r="C792" s="43" t="s">
        <v>203</v>
      </c>
      <c r="D792" s="109" t="s">
        <v>14</v>
      </c>
      <c r="E792" s="87">
        <v>15000</v>
      </c>
      <c r="F792" s="51">
        <f t="shared" si="32"/>
        <v>22.867352585611556</v>
      </c>
      <c r="G792" s="50">
        <f t="shared" si="33"/>
        <v>25.865895334171846</v>
      </c>
      <c r="H792" s="90">
        <v>579.91420000000005</v>
      </c>
      <c r="I792" s="88" t="s">
        <v>15</v>
      </c>
      <c r="J792" s="55" t="s">
        <v>472</v>
      </c>
      <c r="K792" s="90" t="s">
        <v>542</v>
      </c>
      <c r="L792" s="89" t="s">
        <v>1052</v>
      </c>
      <c r="M792" s="45" t="s">
        <v>473</v>
      </c>
    </row>
    <row r="793" spans="1:13" x14ac:dyDescent="0.2">
      <c r="A793" s="85">
        <v>42082</v>
      </c>
      <c r="B793" s="86" t="s">
        <v>750</v>
      </c>
      <c r="C793" s="43" t="s">
        <v>203</v>
      </c>
      <c r="D793" s="109" t="s">
        <v>14</v>
      </c>
      <c r="E793" s="87">
        <v>15000</v>
      </c>
      <c r="F793" s="51">
        <f t="shared" si="32"/>
        <v>22.867352585611556</v>
      </c>
      <c r="G793" s="50">
        <f t="shared" si="33"/>
        <v>25.865895334171846</v>
      </c>
      <c r="H793" s="90">
        <v>579.91420000000005</v>
      </c>
      <c r="I793" s="88" t="s">
        <v>15</v>
      </c>
      <c r="J793" s="55" t="s">
        <v>472</v>
      </c>
      <c r="K793" s="90" t="s">
        <v>542</v>
      </c>
      <c r="L793" s="89" t="s">
        <v>1052</v>
      </c>
      <c r="M793" s="45" t="s">
        <v>473</v>
      </c>
    </row>
    <row r="794" spans="1:13" x14ac:dyDescent="0.2">
      <c r="A794" s="85">
        <v>42082</v>
      </c>
      <c r="B794" s="86" t="s">
        <v>751</v>
      </c>
      <c r="C794" s="43" t="s">
        <v>203</v>
      </c>
      <c r="D794" s="109" t="s">
        <v>14</v>
      </c>
      <c r="E794" s="87">
        <v>15000</v>
      </c>
      <c r="F794" s="51">
        <f t="shared" si="32"/>
        <v>22.867352585611556</v>
      </c>
      <c r="G794" s="50">
        <f t="shared" si="33"/>
        <v>25.865895334171846</v>
      </c>
      <c r="H794" s="90">
        <v>579.91420000000005</v>
      </c>
      <c r="I794" s="88" t="s">
        <v>15</v>
      </c>
      <c r="J794" s="55" t="s">
        <v>472</v>
      </c>
      <c r="K794" s="90" t="s">
        <v>542</v>
      </c>
      <c r="L794" s="89" t="s">
        <v>1052</v>
      </c>
      <c r="M794" s="45" t="s">
        <v>473</v>
      </c>
    </row>
    <row r="795" spans="1:13" x14ac:dyDescent="0.2">
      <c r="A795" s="85">
        <v>42082</v>
      </c>
      <c r="B795" s="86" t="s">
        <v>752</v>
      </c>
      <c r="C795" s="43" t="s">
        <v>203</v>
      </c>
      <c r="D795" s="109" t="s">
        <v>14</v>
      </c>
      <c r="E795" s="87">
        <v>15000</v>
      </c>
      <c r="F795" s="51">
        <f t="shared" si="32"/>
        <v>22.867352585611556</v>
      </c>
      <c r="G795" s="50">
        <f t="shared" si="33"/>
        <v>25.865895334171846</v>
      </c>
      <c r="H795" s="90">
        <v>579.91420000000005</v>
      </c>
      <c r="I795" s="88" t="s">
        <v>15</v>
      </c>
      <c r="J795" s="55" t="s">
        <v>472</v>
      </c>
      <c r="K795" s="90" t="s">
        <v>542</v>
      </c>
      <c r="L795" s="89" t="s">
        <v>1052</v>
      </c>
      <c r="M795" s="45" t="s">
        <v>473</v>
      </c>
    </row>
    <row r="796" spans="1:13" x14ac:dyDescent="0.2">
      <c r="A796" s="85">
        <v>42082</v>
      </c>
      <c r="B796" s="86" t="s">
        <v>753</v>
      </c>
      <c r="C796" s="43" t="s">
        <v>203</v>
      </c>
      <c r="D796" s="109" t="s">
        <v>14</v>
      </c>
      <c r="E796" s="87">
        <v>15000</v>
      </c>
      <c r="F796" s="51">
        <f t="shared" si="32"/>
        <v>22.867352585611556</v>
      </c>
      <c r="G796" s="50">
        <f t="shared" si="33"/>
        <v>25.865895334171846</v>
      </c>
      <c r="H796" s="90">
        <v>579.91420000000005</v>
      </c>
      <c r="I796" s="88" t="s">
        <v>15</v>
      </c>
      <c r="J796" s="55" t="s">
        <v>472</v>
      </c>
      <c r="K796" s="90" t="s">
        <v>542</v>
      </c>
      <c r="L796" s="89" t="s">
        <v>1052</v>
      </c>
      <c r="M796" s="45" t="s">
        <v>473</v>
      </c>
    </row>
    <row r="797" spans="1:13" x14ac:dyDescent="0.2">
      <c r="A797" s="85">
        <v>42082</v>
      </c>
      <c r="B797" s="86" t="s">
        <v>754</v>
      </c>
      <c r="C797" s="43" t="s">
        <v>203</v>
      </c>
      <c r="D797" s="109" t="s">
        <v>14</v>
      </c>
      <c r="E797" s="87">
        <v>15000</v>
      </c>
      <c r="F797" s="51">
        <f t="shared" si="32"/>
        <v>22.867352585611556</v>
      </c>
      <c r="G797" s="50">
        <f t="shared" si="33"/>
        <v>25.865895334171846</v>
      </c>
      <c r="H797" s="90">
        <v>579.91420000000005</v>
      </c>
      <c r="I797" s="88" t="s">
        <v>15</v>
      </c>
      <c r="J797" s="55" t="s">
        <v>472</v>
      </c>
      <c r="K797" s="90" t="s">
        <v>542</v>
      </c>
      <c r="L797" s="89" t="s">
        <v>1052</v>
      </c>
      <c r="M797" s="45" t="s">
        <v>473</v>
      </c>
    </row>
    <row r="798" spans="1:13" x14ac:dyDescent="0.2">
      <c r="A798" s="85">
        <v>42082</v>
      </c>
      <c r="B798" s="94" t="s">
        <v>809</v>
      </c>
      <c r="C798" s="43" t="s">
        <v>94</v>
      </c>
      <c r="D798" s="110" t="s">
        <v>9</v>
      </c>
      <c r="E798" s="87">
        <v>1200</v>
      </c>
      <c r="F798" s="51">
        <f t="shared" si="32"/>
        <v>1.8293882068489247</v>
      </c>
      <c r="G798" s="50">
        <f t="shared" si="33"/>
        <v>2.0692716267337476</v>
      </c>
      <c r="H798" s="90">
        <v>579.91420000000005</v>
      </c>
      <c r="I798" s="88" t="s">
        <v>35</v>
      </c>
      <c r="J798" s="55" t="s">
        <v>472</v>
      </c>
      <c r="K798" s="90" t="s">
        <v>543</v>
      </c>
      <c r="L798" s="89" t="s">
        <v>1052</v>
      </c>
      <c r="M798" s="45" t="s">
        <v>473</v>
      </c>
    </row>
    <row r="799" spans="1:13" x14ac:dyDescent="0.2">
      <c r="A799" s="85">
        <v>42082</v>
      </c>
      <c r="B799" s="94" t="s">
        <v>810</v>
      </c>
      <c r="C799" s="43" t="s">
        <v>94</v>
      </c>
      <c r="D799" s="110" t="s">
        <v>9</v>
      </c>
      <c r="E799" s="87">
        <v>900</v>
      </c>
      <c r="F799" s="51">
        <f t="shared" si="32"/>
        <v>1.3720411551366933</v>
      </c>
      <c r="G799" s="50">
        <f t="shared" si="33"/>
        <v>1.5519537200503108</v>
      </c>
      <c r="H799" s="90">
        <v>579.91420000000005</v>
      </c>
      <c r="I799" s="88" t="s">
        <v>35</v>
      </c>
      <c r="J799" s="55" t="s">
        <v>472</v>
      </c>
      <c r="K799" s="90" t="s">
        <v>543</v>
      </c>
      <c r="L799" s="89" t="s">
        <v>1052</v>
      </c>
      <c r="M799" s="45" t="s">
        <v>473</v>
      </c>
    </row>
    <row r="800" spans="1:13" x14ac:dyDescent="0.2">
      <c r="A800" s="85">
        <v>42082</v>
      </c>
      <c r="B800" s="94" t="s">
        <v>811</v>
      </c>
      <c r="C800" s="43" t="s">
        <v>94</v>
      </c>
      <c r="D800" s="110" t="s">
        <v>9</v>
      </c>
      <c r="E800" s="87">
        <v>400</v>
      </c>
      <c r="F800" s="51">
        <f t="shared" si="32"/>
        <v>0.60979606894964156</v>
      </c>
      <c r="G800" s="50">
        <f t="shared" si="33"/>
        <v>0.68975720891124925</v>
      </c>
      <c r="H800" s="90">
        <v>579.91420000000005</v>
      </c>
      <c r="I800" s="88" t="s">
        <v>35</v>
      </c>
      <c r="J800" s="55" t="s">
        <v>472</v>
      </c>
      <c r="K800" s="90" t="s">
        <v>543</v>
      </c>
      <c r="L800" s="89" t="s">
        <v>1052</v>
      </c>
      <c r="M800" s="45" t="s">
        <v>473</v>
      </c>
    </row>
    <row r="801" spans="1:13" x14ac:dyDescent="0.2">
      <c r="A801" s="85">
        <v>42082</v>
      </c>
      <c r="B801" s="94" t="s">
        <v>812</v>
      </c>
      <c r="C801" s="43" t="s">
        <v>94</v>
      </c>
      <c r="D801" s="110" t="s">
        <v>9</v>
      </c>
      <c r="E801" s="87">
        <v>400</v>
      </c>
      <c r="F801" s="51">
        <f t="shared" si="32"/>
        <v>0.60979606894964156</v>
      </c>
      <c r="G801" s="50">
        <f t="shared" si="33"/>
        <v>0.68975720891124925</v>
      </c>
      <c r="H801" s="90">
        <v>579.91420000000005</v>
      </c>
      <c r="I801" s="88" t="s">
        <v>35</v>
      </c>
      <c r="J801" s="55" t="s">
        <v>472</v>
      </c>
      <c r="K801" s="90" t="s">
        <v>545</v>
      </c>
      <c r="L801" s="89" t="s">
        <v>1052</v>
      </c>
      <c r="M801" s="45" t="s">
        <v>473</v>
      </c>
    </row>
    <row r="802" spans="1:13" x14ac:dyDescent="0.2">
      <c r="A802" s="85">
        <v>42082</v>
      </c>
      <c r="B802" s="94" t="s">
        <v>813</v>
      </c>
      <c r="C802" s="43" t="s">
        <v>94</v>
      </c>
      <c r="D802" s="110" t="s">
        <v>9</v>
      </c>
      <c r="E802" s="87">
        <v>400</v>
      </c>
      <c r="F802" s="51">
        <f t="shared" si="32"/>
        <v>0.60979606894964156</v>
      </c>
      <c r="G802" s="50">
        <f t="shared" si="33"/>
        <v>0.68975720891124925</v>
      </c>
      <c r="H802" s="90">
        <v>579.91420000000005</v>
      </c>
      <c r="I802" s="88" t="s">
        <v>35</v>
      </c>
      <c r="J802" s="55" t="s">
        <v>472</v>
      </c>
      <c r="K802" s="90" t="s">
        <v>545</v>
      </c>
      <c r="L802" s="89" t="s">
        <v>1052</v>
      </c>
      <c r="M802" s="45" t="s">
        <v>473</v>
      </c>
    </row>
    <row r="803" spans="1:13" x14ac:dyDescent="0.2">
      <c r="A803" s="85">
        <v>42082</v>
      </c>
      <c r="B803" s="94" t="s">
        <v>842</v>
      </c>
      <c r="C803" s="43" t="s">
        <v>94</v>
      </c>
      <c r="D803" s="110" t="s">
        <v>9</v>
      </c>
      <c r="E803" s="87">
        <v>600</v>
      </c>
      <c r="F803" s="51">
        <f t="shared" si="32"/>
        <v>0.91469410342446233</v>
      </c>
      <c r="G803" s="50">
        <f t="shared" si="33"/>
        <v>1.0346358133668738</v>
      </c>
      <c r="H803" s="90">
        <v>579.91420000000005</v>
      </c>
      <c r="I803" s="88" t="s">
        <v>35</v>
      </c>
      <c r="J803" s="55" t="s">
        <v>472</v>
      </c>
      <c r="K803" s="90" t="s">
        <v>550</v>
      </c>
      <c r="L803" s="89" t="s">
        <v>1052</v>
      </c>
      <c r="M803" s="45" t="s">
        <v>473</v>
      </c>
    </row>
    <row r="804" spans="1:13" x14ac:dyDescent="0.2">
      <c r="A804" s="85">
        <v>42082</v>
      </c>
      <c r="B804" s="94" t="s">
        <v>814</v>
      </c>
      <c r="C804" s="43" t="s">
        <v>94</v>
      </c>
      <c r="D804" s="110" t="s">
        <v>9</v>
      </c>
      <c r="E804" s="87">
        <v>400</v>
      </c>
      <c r="F804" s="51">
        <f t="shared" si="32"/>
        <v>0.60979606894964156</v>
      </c>
      <c r="G804" s="50">
        <f t="shared" si="33"/>
        <v>0.68975720891124925</v>
      </c>
      <c r="H804" s="90">
        <v>579.91420000000005</v>
      </c>
      <c r="I804" s="88" t="s">
        <v>35</v>
      </c>
      <c r="J804" s="55" t="s">
        <v>472</v>
      </c>
      <c r="K804" s="90" t="s">
        <v>550</v>
      </c>
      <c r="L804" s="89" t="s">
        <v>1052</v>
      </c>
      <c r="M804" s="45" t="s">
        <v>473</v>
      </c>
    </row>
    <row r="805" spans="1:13" x14ac:dyDescent="0.2">
      <c r="A805" s="85">
        <v>42082</v>
      </c>
      <c r="B805" s="94" t="s">
        <v>815</v>
      </c>
      <c r="C805" s="43" t="s">
        <v>94</v>
      </c>
      <c r="D805" s="110" t="s">
        <v>9</v>
      </c>
      <c r="E805" s="87">
        <v>750</v>
      </c>
      <c r="F805" s="51">
        <f t="shared" si="32"/>
        <v>1.1433676292805779</v>
      </c>
      <c r="G805" s="50">
        <f t="shared" si="33"/>
        <v>1.2932947667085923</v>
      </c>
      <c r="H805" s="90">
        <v>579.91420000000005</v>
      </c>
      <c r="I805" s="88" t="s">
        <v>35</v>
      </c>
      <c r="J805" s="55" t="s">
        <v>472</v>
      </c>
      <c r="K805" s="90" t="s">
        <v>551</v>
      </c>
      <c r="L805" s="89" t="s">
        <v>1052</v>
      </c>
      <c r="M805" s="45" t="s">
        <v>473</v>
      </c>
    </row>
    <row r="806" spans="1:13" x14ac:dyDescent="0.2">
      <c r="A806" s="85">
        <v>42082</v>
      </c>
      <c r="B806" s="94" t="s">
        <v>816</v>
      </c>
      <c r="C806" s="43" t="s">
        <v>94</v>
      </c>
      <c r="D806" s="110" t="s">
        <v>9</v>
      </c>
      <c r="E806" s="87">
        <v>750</v>
      </c>
      <c r="F806" s="51">
        <f t="shared" si="32"/>
        <v>1.1433676292805779</v>
      </c>
      <c r="G806" s="50">
        <f t="shared" si="33"/>
        <v>1.2932947667085923</v>
      </c>
      <c r="H806" s="90">
        <v>579.91420000000005</v>
      </c>
      <c r="I806" s="88" t="s">
        <v>35</v>
      </c>
      <c r="J806" s="55" t="s">
        <v>472</v>
      </c>
      <c r="K806" s="90" t="s">
        <v>551</v>
      </c>
      <c r="L806" s="89" t="s">
        <v>1052</v>
      </c>
      <c r="M806" s="45" t="s">
        <v>473</v>
      </c>
    </row>
    <row r="807" spans="1:13" x14ac:dyDescent="0.2">
      <c r="A807" s="85">
        <v>42082</v>
      </c>
      <c r="B807" s="94" t="s">
        <v>1020</v>
      </c>
      <c r="C807" s="43" t="s">
        <v>249</v>
      </c>
      <c r="D807" s="106" t="s">
        <v>8</v>
      </c>
      <c r="E807" s="87">
        <v>5000</v>
      </c>
      <c r="F807" s="51">
        <f t="shared" si="32"/>
        <v>7.6224508618705187</v>
      </c>
      <c r="G807" s="50">
        <f t="shared" si="33"/>
        <v>8.6219651113906153</v>
      </c>
      <c r="H807" s="90">
        <v>579.91420000000005</v>
      </c>
      <c r="I807" s="88" t="s">
        <v>12</v>
      </c>
      <c r="J807" s="55" t="s">
        <v>472</v>
      </c>
      <c r="K807" s="90" t="s">
        <v>534</v>
      </c>
      <c r="L807" s="89" t="s">
        <v>1052</v>
      </c>
      <c r="M807" s="45" t="s">
        <v>473</v>
      </c>
    </row>
    <row r="808" spans="1:13" x14ac:dyDescent="0.2">
      <c r="A808" s="85">
        <v>42082</v>
      </c>
      <c r="B808" s="94" t="s">
        <v>1019</v>
      </c>
      <c r="C808" s="43" t="s">
        <v>94</v>
      </c>
      <c r="D808" s="106" t="s">
        <v>8</v>
      </c>
      <c r="E808" s="87">
        <v>2650</v>
      </c>
      <c r="F808" s="51">
        <f t="shared" si="32"/>
        <v>4.039898956791375</v>
      </c>
      <c r="G808" s="50">
        <f t="shared" si="33"/>
        <v>4.5696415090370257</v>
      </c>
      <c r="H808" s="90">
        <v>579.91420000000005</v>
      </c>
      <c r="I808" s="88" t="s">
        <v>12</v>
      </c>
      <c r="J808" s="55" t="s">
        <v>472</v>
      </c>
      <c r="K808" s="90" t="s">
        <v>534</v>
      </c>
      <c r="L808" s="89" t="s">
        <v>1052</v>
      </c>
      <c r="M808" s="45" t="s">
        <v>473</v>
      </c>
    </row>
    <row r="809" spans="1:13" x14ac:dyDescent="0.2">
      <c r="A809" s="85">
        <v>42082</v>
      </c>
      <c r="B809" s="94" t="s">
        <v>1021</v>
      </c>
      <c r="C809" s="43" t="s">
        <v>249</v>
      </c>
      <c r="D809" s="106" t="s">
        <v>8</v>
      </c>
      <c r="E809" s="87">
        <v>3000</v>
      </c>
      <c r="F809" s="51">
        <f t="shared" si="32"/>
        <v>4.5734705171223116</v>
      </c>
      <c r="G809" s="50">
        <f t="shared" si="33"/>
        <v>5.1731790668343693</v>
      </c>
      <c r="H809" s="90">
        <v>579.91420000000005</v>
      </c>
      <c r="I809" s="88" t="s">
        <v>12</v>
      </c>
      <c r="J809" s="55" t="s">
        <v>472</v>
      </c>
      <c r="K809" s="90" t="s">
        <v>534</v>
      </c>
      <c r="L809" s="89" t="s">
        <v>1052</v>
      </c>
      <c r="M809" s="45" t="s">
        <v>473</v>
      </c>
    </row>
    <row r="810" spans="1:13" x14ac:dyDescent="0.2">
      <c r="A810" s="85">
        <v>42082</v>
      </c>
      <c r="B810" s="94" t="s">
        <v>1022</v>
      </c>
      <c r="C810" s="43" t="s">
        <v>215</v>
      </c>
      <c r="D810" s="106" t="s">
        <v>8</v>
      </c>
      <c r="E810" s="87">
        <v>3450</v>
      </c>
      <c r="F810" s="51">
        <f t="shared" si="32"/>
        <v>5.2594910946906586</v>
      </c>
      <c r="G810" s="50">
        <f t="shared" si="33"/>
        <v>5.9491559268595244</v>
      </c>
      <c r="H810" s="90">
        <v>579.91420000000005</v>
      </c>
      <c r="I810" s="88" t="s">
        <v>12</v>
      </c>
      <c r="J810" s="55" t="s">
        <v>472</v>
      </c>
      <c r="K810" s="90" t="s">
        <v>534</v>
      </c>
      <c r="L810" s="89" t="s">
        <v>1052</v>
      </c>
      <c r="M810" s="45" t="s">
        <v>473</v>
      </c>
    </row>
    <row r="811" spans="1:13" x14ac:dyDescent="0.2">
      <c r="A811" s="85">
        <v>42082</v>
      </c>
      <c r="B811" s="94" t="s">
        <v>933</v>
      </c>
      <c r="C811" s="43" t="s">
        <v>94</v>
      </c>
      <c r="D811" s="106" t="s">
        <v>8</v>
      </c>
      <c r="E811" s="87">
        <v>300</v>
      </c>
      <c r="F811" s="51">
        <f t="shared" si="32"/>
        <v>0.45734705171223117</v>
      </c>
      <c r="G811" s="50">
        <f t="shared" si="33"/>
        <v>0.51731790668343691</v>
      </c>
      <c r="H811" s="90">
        <v>579.91420000000005</v>
      </c>
      <c r="I811" s="88" t="s">
        <v>39</v>
      </c>
      <c r="J811" s="55" t="s">
        <v>472</v>
      </c>
      <c r="K811" s="90" t="s">
        <v>535</v>
      </c>
      <c r="L811" s="89" t="s">
        <v>1052</v>
      </c>
      <c r="M811" s="45" t="s">
        <v>473</v>
      </c>
    </row>
    <row r="812" spans="1:13" x14ac:dyDescent="0.2">
      <c r="A812" s="85">
        <v>42082</v>
      </c>
      <c r="B812" s="94" t="s">
        <v>934</v>
      </c>
      <c r="C812" s="43" t="s">
        <v>94</v>
      </c>
      <c r="D812" s="106" t="s">
        <v>8</v>
      </c>
      <c r="E812" s="87">
        <v>1500</v>
      </c>
      <c r="F812" s="51">
        <f t="shared" si="32"/>
        <v>2.2867352585611558</v>
      </c>
      <c r="G812" s="50">
        <f t="shared" si="33"/>
        <v>2.5865895334171847</v>
      </c>
      <c r="H812" s="90">
        <v>579.91420000000005</v>
      </c>
      <c r="I812" s="88" t="s">
        <v>39</v>
      </c>
      <c r="J812" s="55" t="s">
        <v>472</v>
      </c>
      <c r="K812" s="90" t="s">
        <v>535</v>
      </c>
      <c r="L812" s="89" t="s">
        <v>1052</v>
      </c>
      <c r="M812" s="45" t="s">
        <v>473</v>
      </c>
    </row>
    <row r="813" spans="1:13" x14ac:dyDescent="0.2">
      <c r="A813" s="85">
        <v>42082</v>
      </c>
      <c r="B813" s="94" t="s">
        <v>935</v>
      </c>
      <c r="C813" s="43" t="s">
        <v>94</v>
      </c>
      <c r="D813" s="106" t="s">
        <v>8</v>
      </c>
      <c r="E813" s="87">
        <v>500</v>
      </c>
      <c r="F813" s="51">
        <f t="shared" si="32"/>
        <v>0.76224508618705189</v>
      </c>
      <c r="G813" s="50">
        <f t="shared" si="33"/>
        <v>0.86219651113906148</v>
      </c>
      <c r="H813" s="90">
        <v>579.91420000000005</v>
      </c>
      <c r="I813" s="88" t="s">
        <v>39</v>
      </c>
      <c r="J813" s="55" t="s">
        <v>472</v>
      </c>
      <c r="K813" s="90" t="s">
        <v>535</v>
      </c>
      <c r="L813" s="89" t="s">
        <v>1052</v>
      </c>
      <c r="M813" s="45" t="s">
        <v>473</v>
      </c>
    </row>
    <row r="814" spans="1:13" x14ac:dyDescent="0.2">
      <c r="A814" s="85">
        <v>42082</v>
      </c>
      <c r="B814" s="94" t="s">
        <v>936</v>
      </c>
      <c r="C814" s="43" t="s">
        <v>94</v>
      </c>
      <c r="D814" s="106" t="s">
        <v>8</v>
      </c>
      <c r="E814" s="87">
        <v>300</v>
      </c>
      <c r="F814" s="51">
        <f t="shared" si="32"/>
        <v>0.45734705171223117</v>
      </c>
      <c r="G814" s="50">
        <f t="shared" si="33"/>
        <v>0.51731790668343691</v>
      </c>
      <c r="H814" s="90">
        <v>579.91420000000005</v>
      </c>
      <c r="I814" s="88" t="s">
        <v>39</v>
      </c>
      <c r="J814" s="55" t="s">
        <v>472</v>
      </c>
      <c r="K814" s="90" t="s">
        <v>535</v>
      </c>
      <c r="L814" s="89" t="s">
        <v>1052</v>
      </c>
      <c r="M814" s="45" t="s">
        <v>473</v>
      </c>
    </row>
    <row r="815" spans="1:13" x14ac:dyDescent="0.2">
      <c r="A815" s="85">
        <v>42082</v>
      </c>
      <c r="B815" s="94" t="s">
        <v>937</v>
      </c>
      <c r="C815" s="43" t="s">
        <v>94</v>
      </c>
      <c r="D815" s="106" t="s">
        <v>8</v>
      </c>
      <c r="E815" s="87">
        <v>300</v>
      </c>
      <c r="F815" s="51">
        <f t="shared" si="32"/>
        <v>0.45734705171223117</v>
      </c>
      <c r="G815" s="50">
        <f t="shared" si="33"/>
        <v>0.51731790668343691</v>
      </c>
      <c r="H815" s="90">
        <v>579.91420000000005</v>
      </c>
      <c r="I815" s="88" t="s">
        <v>39</v>
      </c>
      <c r="J815" s="55" t="s">
        <v>472</v>
      </c>
      <c r="K815" s="90" t="s">
        <v>535</v>
      </c>
      <c r="L815" s="89" t="s">
        <v>1052</v>
      </c>
      <c r="M815" s="45" t="s">
        <v>473</v>
      </c>
    </row>
    <row r="816" spans="1:13" x14ac:dyDescent="0.2">
      <c r="A816" s="85">
        <v>42082</v>
      </c>
      <c r="B816" s="94" t="s">
        <v>938</v>
      </c>
      <c r="C816" s="43" t="s">
        <v>94</v>
      </c>
      <c r="D816" s="106" t="s">
        <v>8</v>
      </c>
      <c r="E816" s="87">
        <v>300</v>
      </c>
      <c r="F816" s="51">
        <f t="shared" si="32"/>
        <v>0.45734705171223117</v>
      </c>
      <c r="G816" s="50">
        <f t="shared" si="33"/>
        <v>0.51731790668343691</v>
      </c>
      <c r="H816" s="90">
        <v>579.91420000000005</v>
      </c>
      <c r="I816" s="88" t="s">
        <v>39</v>
      </c>
      <c r="J816" s="55" t="s">
        <v>472</v>
      </c>
      <c r="K816" s="90" t="s">
        <v>535</v>
      </c>
      <c r="L816" s="89" t="s">
        <v>1052</v>
      </c>
      <c r="M816" s="45" t="s">
        <v>473</v>
      </c>
    </row>
    <row r="817" spans="1:13" x14ac:dyDescent="0.2">
      <c r="A817" s="85">
        <v>42082</v>
      </c>
      <c r="B817" s="94" t="s">
        <v>939</v>
      </c>
      <c r="C817" s="43" t="s">
        <v>94</v>
      </c>
      <c r="D817" s="106" t="s">
        <v>8</v>
      </c>
      <c r="E817" s="87">
        <v>300</v>
      </c>
      <c r="F817" s="51">
        <f t="shared" si="32"/>
        <v>0.45734705171223117</v>
      </c>
      <c r="G817" s="50">
        <f t="shared" si="33"/>
        <v>0.51731790668343691</v>
      </c>
      <c r="H817" s="90">
        <v>579.91420000000005</v>
      </c>
      <c r="I817" s="88" t="s">
        <v>39</v>
      </c>
      <c r="J817" s="55" t="s">
        <v>472</v>
      </c>
      <c r="K817" s="90" t="s">
        <v>535</v>
      </c>
      <c r="L817" s="89" t="s">
        <v>1052</v>
      </c>
      <c r="M817" s="45" t="s">
        <v>473</v>
      </c>
    </row>
    <row r="818" spans="1:13" x14ac:dyDescent="0.2">
      <c r="A818" s="85">
        <v>42082</v>
      </c>
      <c r="B818" s="94" t="s">
        <v>940</v>
      </c>
      <c r="C818" s="43" t="s">
        <v>94</v>
      </c>
      <c r="D818" s="106" t="s">
        <v>8</v>
      </c>
      <c r="E818" s="87">
        <v>300</v>
      </c>
      <c r="F818" s="51">
        <f t="shared" si="32"/>
        <v>0.45734705171223117</v>
      </c>
      <c r="G818" s="50">
        <f t="shared" si="33"/>
        <v>0.51731790668343691</v>
      </c>
      <c r="H818" s="90">
        <v>579.91420000000005</v>
      </c>
      <c r="I818" s="88" t="s">
        <v>39</v>
      </c>
      <c r="J818" s="55" t="s">
        <v>472</v>
      </c>
      <c r="K818" s="90" t="s">
        <v>535</v>
      </c>
      <c r="L818" s="89" t="s">
        <v>1052</v>
      </c>
      <c r="M818" s="45" t="s">
        <v>473</v>
      </c>
    </row>
    <row r="819" spans="1:13" x14ac:dyDescent="0.2">
      <c r="A819" s="85">
        <v>42082</v>
      </c>
      <c r="B819" s="94" t="s">
        <v>941</v>
      </c>
      <c r="C819" s="43" t="s">
        <v>94</v>
      </c>
      <c r="D819" s="106" t="s">
        <v>8</v>
      </c>
      <c r="E819" s="87">
        <v>400</v>
      </c>
      <c r="F819" s="51">
        <f t="shared" si="32"/>
        <v>0.60979606894964156</v>
      </c>
      <c r="G819" s="50">
        <f t="shared" si="33"/>
        <v>0.68975720891124925</v>
      </c>
      <c r="H819" s="90">
        <v>579.91420000000005</v>
      </c>
      <c r="I819" s="88" t="s">
        <v>39</v>
      </c>
      <c r="J819" s="55" t="s">
        <v>472</v>
      </c>
      <c r="K819" s="90" t="s">
        <v>535</v>
      </c>
      <c r="L819" s="89" t="s">
        <v>1052</v>
      </c>
      <c r="M819" s="45" t="s">
        <v>473</v>
      </c>
    </row>
    <row r="820" spans="1:13" x14ac:dyDescent="0.2">
      <c r="A820" s="85">
        <v>42082</v>
      </c>
      <c r="B820" s="94" t="s">
        <v>942</v>
      </c>
      <c r="C820" s="43" t="s">
        <v>94</v>
      </c>
      <c r="D820" s="106" t="s">
        <v>8</v>
      </c>
      <c r="E820" s="87">
        <v>2000</v>
      </c>
      <c r="F820" s="51">
        <f t="shared" si="32"/>
        <v>3.0489803447482076</v>
      </c>
      <c r="G820" s="50">
        <f t="shared" si="33"/>
        <v>3.4487860445562459</v>
      </c>
      <c r="H820" s="90">
        <v>579.91420000000005</v>
      </c>
      <c r="I820" s="88" t="s">
        <v>39</v>
      </c>
      <c r="J820" s="55" t="s">
        <v>472</v>
      </c>
      <c r="K820" s="90" t="s">
        <v>535</v>
      </c>
      <c r="L820" s="89" t="s">
        <v>1052</v>
      </c>
      <c r="M820" s="45" t="s">
        <v>473</v>
      </c>
    </row>
    <row r="821" spans="1:13" x14ac:dyDescent="0.2">
      <c r="A821" s="85">
        <v>42082</v>
      </c>
      <c r="B821" s="94" t="s">
        <v>925</v>
      </c>
      <c r="C821" s="43" t="s">
        <v>94</v>
      </c>
      <c r="D821" s="106" t="s">
        <v>8</v>
      </c>
      <c r="E821" s="87">
        <v>200</v>
      </c>
      <c r="F821" s="51">
        <f t="shared" si="32"/>
        <v>0.30489803447482078</v>
      </c>
      <c r="G821" s="50">
        <f t="shared" si="33"/>
        <v>0.34487860445562463</v>
      </c>
      <c r="H821" s="90">
        <v>579.91420000000005</v>
      </c>
      <c r="I821" s="88" t="s">
        <v>39</v>
      </c>
      <c r="J821" s="55" t="s">
        <v>472</v>
      </c>
      <c r="K821" s="90" t="s">
        <v>535</v>
      </c>
      <c r="L821" s="89" t="s">
        <v>1052</v>
      </c>
      <c r="M821" s="45" t="s">
        <v>473</v>
      </c>
    </row>
    <row r="822" spans="1:13" x14ac:dyDescent="0.2">
      <c r="A822" s="85">
        <v>42082</v>
      </c>
      <c r="B822" s="94" t="s">
        <v>931</v>
      </c>
      <c r="C822" s="43" t="s">
        <v>215</v>
      </c>
      <c r="D822" s="106" t="s">
        <v>8</v>
      </c>
      <c r="E822" s="87">
        <v>1200</v>
      </c>
      <c r="F822" s="51">
        <f t="shared" si="32"/>
        <v>1.8293882068489247</v>
      </c>
      <c r="G822" s="50">
        <f t="shared" si="33"/>
        <v>2.0692716267337476</v>
      </c>
      <c r="H822" s="90">
        <v>579.91420000000005</v>
      </c>
      <c r="I822" s="88" t="s">
        <v>39</v>
      </c>
      <c r="J822" s="55" t="s">
        <v>472</v>
      </c>
      <c r="K822" s="90" t="s">
        <v>535</v>
      </c>
      <c r="L822" s="89" t="s">
        <v>1052</v>
      </c>
      <c r="M822" s="45" t="s">
        <v>473</v>
      </c>
    </row>
    <row r="823" spans="1:13" x14ac:dyDescent="0.2">
      <c r="A823" s="85">
        <v>42082</v>
      </c>
      <c r="B823" s="94" t="s">
        <v>930</v>
      </c>
      <c r="C823" s="43" t="s">
        <v>249</v>
      </c>
      <c r="D823" s="106" t="s">
        <v>8</v>
      </c>
      <c r="E823" s="87">
        <v>5000</v>
      </c>
      <c r="F823" s="51">
        <f t="shared" si="32"/>
        <v>7.6224508618705187</v>
      </c>
      <c r="G823" s="50">
        <f t="shared" si="33"/>
        <v>8.6219651113906153</v>
      </c>
      <c r="H823" s="90">
        <v>579.91420000000005</v>
      </c>
      <c r="I823" s="88" t="s">
        <v>39</v>
      </c>
      <c r="J823" s="55" t="s">
        <v>472</v>
      </c>
      <c r="K823" s="90" t="s">
        <v>535</v>
      </c>
      <c r="L823" s="89" t="s">
        <v>1052</v>
      </c>
      <c r="M823" s="45" t="s">
        <v>473</v>
      </c>
    </row>
    <row r="824" spans="1:13" x14ac:dyDescent="0.2">
      <c r="A824" s="85">
        <v>42082</v>
      </c>
      <c r="B824" s="94" t="s">
        <v>931</v>
      </c>
      <c r="C824" s="43" t="s">
        <v>215</v>
      </c>
      <c r="D824" s="106" t="s">
        <v>8</v>
      </c>
      <c r="E824" s="87">
        <v>1400</v>
      </c>
      <c r="F824" s="51">
        <f t="shared" si="32"/>
        <v>2.1342862413237453</v>
      </c>
      <c r="G824" s="50">
        <f t="shared" si="33"/>
        <v>2.4141502311893723</v>
      </c>
      <c r="H824" s="90">
        <v>579.91420000000005</v>
      </c>
      <c r="I824" s="88" t="s">
        <v>39</v>
      </c>
      <c r="J824" s="55" t="s">
        <v>472</v>
      </c>
      <c r="K824" s="90" t="s">
        <v>535</v>
      </c>
      <c r="L824" s="89" t="s">
        <v>1052</v>
      </c>
      <c r="M824" s="45" t="s">
        <v>473</v>
      </c>
    </row>
    <row r="825" spans="1:13" x14ac:dyDescent="0.2">
      <c r="A825" s="85">
        <v>42082</v>
      </c>
      <c r="B825" s="94" t="s">
        <v>932</v>
      </c>
      <c r="C825" s="43" t="s">
        <v>249</v>
      </c>
      <c r="D825" s="106" t="s">
        <v>8</v>
      </c>
      <c r="E825" s="87">
        <v>3000</v>
      </c>
      <c r="F825" s="51">
        <f t="shared" si="32"/>
        <v>4.5734705171223116</v>
      </c>
      <c r="G825" s="50">
        <f t="shared" si="33"/>
        <v>5.1731790668343693</v>
      </c>
      <c r="H825" s="90">
        <v>579.91420000000005</v>
      </c>
      <c r="I825" s="88" t="s">
        <v>39</v>
      </c>
      <c r="J825" s="55" t="s">
        <v>472</v>
      </c>
      <c r="K825" s="90" t="s">
        <v>535</v>
      </c>
      <c r="L825" s="89" t="s">
        <v>1052</v>
      </c>
      <c r="M825" s="45" t="s">
        <v>473</v>
      </c>
    </row>
    <row r="826" spans="1:13" x14ac:dyDescent="0.2">
      <c r="A826" s="85">
        <v>42082</v>
      </c>
      <c r="B826" s="94" t="s">
        <v>931</v>
      </c>
      <c r="C826" s="43" t="s">
        <v>215</v>
      </c>
      <c r="D826" s="106" t="s">
        <v>8</v>
      </c>
      <c r="E826" s="87">
        <v>1400</v>
      </c>
      <c r="F826" s="51">
        <f t="shared" si="32"/>
        <v>2.1342862413237453</v>
      </c>
      <c r="G826" s="50">
        <f t="shared" si="33"/>
        <v>2.4141502311893723</v>
      </c>
      <c r="H826" s="90">
        <v>579.91420000000005</v>
      </c>
      <c r="I826" s="88" t="s">
        <v>39</v>
      </c>
      <c r="J826" s="55" t="s">
        <v>472</v>
      </c>
      <c r="K826" s="90" t="s">
        <v>535</v>
      </c>
      <c r="L826" s="89" t="s">
        <v>1052</v>
      </c>
      <c r="M826" s="45" t="s">
        <v>473</v>
      </c>
    </row>
    <row r="827" spans="1:13" x14ac:dyDescent="0.2">
      <c r="A827" s="85">
        <v>42083</v>
      </c>
      <c r="B827" s="96" t="s">
        <v>611</v>
      </c>
      <c r="C827" s="43" t="s">
        <v>94</v>
      </c>
      <c r="D827" s="107" t="s">
        <v>11</v>
      </c>
      <c r="E827" s="87">
        <v>700</v>
      </c>
      <c r="F827" s="51">
        <f t="shared" si="32"/>
        <v>1.0671431206618727</v>
      </c>
      <c r="G827" s="50">
        <f t="shared" si="33"/>
        <v>1.2070751155946862</v>
      </c>
      <c r="H827" s="90">
        <v>579.91420000000005</v>
      </c>
      <c r="I827" s="88" t="s">
        <v>38</v>
      </c>
      <c r="J827" s="55" t="s">
        <v>472</v>
      </c>
      <c r="K827" s="90" t="s">
        <v>555</v>
      </c>
      <c r="L827" s="89" t="s">
        <v>1052</v>
      </c>
      <c r="M827" s="45" t="s">
        <v>473</v>
      </c>
    </row>
    <row r="828" spans="1:13" x14ac:dyDescent="0.2">
      <c r="A828" s="85">
        <v>42083</v>
      </c>
      <c r="B828" s="96" t="s">
        <v>610</v>
      </c>
      <c r="C828" s="43" t="s">
        <v>94</v>
      </c>
      <c r="D828" s="107" t="s">
        <v>11</v>
      </c>
      <c r="E828" s="87">
        <v>300</v>
      </c>
      <c r="F828" s="51">
        <f t="shared" si="32"/>
        <v>0.45734705171223117</v>
      </c>
      <c r="G828" s="50">
        <f t="shared" si="33"/>
        <v>0.51731790668343691</v>
      </c>
      <c r="H828" s="90">
        <v>579.91420000000005</v>
      </c>
      <c r="I828" s="88" t="s">
        <v>38</v>
      </c>
      <c r="J828" s="55" t="s">
        <v>472</v>
      </c>
      <c r="K828" s="90" t="s">
        <v>555</v>
      </c>
      <c r="L828" s="89" t="s">
        <v>1052</v>
      </c>
      <c r="M828" s="45" t="s">
        <v>473</v>
      </c>
    </row>
    <row r="829" spans="1:13" x14ac:dyDescent="0.2">
      <c r="A829" s="85">
        <v>42083</v>
      </c>
      <c r="B829" s="86" t="s">
        <v>673</v>
      </c>
      <c r="C829" s="43" t="s">
        <v>94</v>
      </c>
      <c r="D829" s="108" t="s">
        <v>8</v>
      </c>
      <c r="E829" s="87">
        <v>1700</v>
      </c>
      <c r="F829" s="51">
        <f t="shared" si="32"/>
        <v>2.5916332930359767</v>
      </c>
      <c r="G829" s="50">
        <f t="shared" si="33"/>
        <v>2.9314681378728094</v>
      </c>
      <c r="H829" s="90">
        <v>579.91420000000005</v>
      </c>
      <c r="I829" s="88" t="s">
        <v>36</v>
      </c>
      <c r="J829" s="55" t="s">
        <v>472</v>
      </c>
      <c r="K829" s="90" t="s">
        <v>556</v>
      </c>
      <c r="L829" s="89" t="s">
        <v>1052</v>
      </c>
      <c r="M829" s="45" t="s">
        <v>473</v>
      </c>
    </row>
    <row r="830" spans="1:13" x14ac:dyDescent="0.2">
      <c r="A830" s="85">
        <v>42083</v>
      </c>
      <c r="B830" s="94" t="s">
        <v>817</v>
      </c>
      <c r="C830" s="43" t="s">
        <v>94</v>
      </c>
      <c r="D830" s="110" t="s">
        <v>9</v>
      </c>
      <c r="E830" s="87">
        <v>800</v>
      </c>
      <c r="F830" s="51">
        <f t="shared" si="32"/>
        <v>1.2195921378992831</v>
      </c>
      <c r="G830" s="50">
        <f t="shared" si="33"/>
        <v>1.3795144178224985</v>
      </c>
      <c r="H830" s="90">
        <v>579.91420000000005</v>
      </c>
      <c r="I830" s="88" t="s">
        <v>35</v>
      </c>
      <c r="J830" s="55" t="s">
        <v>472</v>
      </c>
      <c r="K830" s="90" t="s">
        <v>554</v>
      </c>
      <c r="L830" s="89" t="s">
        <v>1052</v>
      </c>
      <c r="M830" s="45" t="s">
        <v>473</v>
      </c>
    </row>
    <row r="831" spans="1:13" x14ac:dyDescent="0.2">
      <c r="A831" s="85">
        <v>42083</v>
      </c>
      <c r="B831" s="94" t="s">
        <v>818</v>
      </c>
      <c r="C831" s="43" t="s">
        <v>94</v>
      </c>
      <c r="D831" s="110" t="s">
        <v>9</v>
      </c>
      <c r="E831" s="87">
        <v>800</v>
      </c>
      <c r="F831" s="51">
        <f t="shared" si="32"/>
        <v>1.2195921378992831</v>
      </c>
      <c r="G831" s="50">
        <f t="shared" si="33"/>
        <v>1.3795144178224985</v>
      </c>
      <c r="H831" s="90">
        <v>579.91420000000005</v>
      </c>
      <c r="I831" s="88" t="s">
        <v>35</v>
      </c>
      <c r="J831" s="55" t="s">
        <v>472</v>
      </c>
      <c r="K831" s="90" t="s">
        <v>554</v>
      </c>
      <c r="L831" s="89" t="s">
        <v>1052</v>
      </c>
      <c r="M831" s="45" t="s">
        <v>473</v>
      </c>
    </row>
    <row r="832" spans="1:13" x14ac:dyDescent="0.2">
      <c r="A832" s="85">
        <v>42083</v>
      </c>
      <c r="B832" s="94" t="s">
        <v>819</v>
      </c>
      <c r="C832" s="43" t="s">
        <v>820</v>
      </c>
      <c r="D832" s="110" t="s">
        <v>9</v>
      </c>
      <c r="E832" s="87">
        <v>2000</v>
      </c>
      <c r="F832" s="51">
        <f t="shared" si="32"/>
        <v>3.0489803447482076</v>
      </c>
      <c r="G832" s="50">
        <f t="shared" si="33"/>
        <v>3.4487860445562459</v>
      </c>
      <c r="H832" s="90">
        <v>579.91420000000005</v>
      </c>
      <c r="I832" s="88" t="s">
        <v>35</v>
      </c>
      <c r="J832" s="55" t="s">
        <v>472</v>
      </c>
      <c r="K832" s="90" t="s">
        <v>554</v>
      </c>
      <c r="L832" s="89" t="s">
        <v>1052</v>
      </c>
      <c r="M832" s="45" t="s">
        <v>473</v>
      </c>
    </row>
    <row r="833" spans="1:13" x14ac:dyDescent="0.2">
      <c r="A833" s="85">
        <v>42083</v>
      </c>
      <c r="B833" s="94" t="s">
        <v>1023</v>
      </c>
      <c r="C833" s="43" t="s">
        <v>249</v>
      </c>
      <c r="D833" s="106" t="s">
        <v>8</v>
      </c>
      <c r="E833" s="87">
        <v>5000</v>
      </c>
      <c r="F833" s="51">
        <f t="shared" ref="F833:F896" si="34">E833/655.957</f>
        <v>7.6224508618705187</v>
      </c>
      <c r="G833" s="50">
        <f t="shared" ref="G833:G896" si="35">E833/H833</f>
        <v>8.6219651113906153</v>
      </c>
      <c r="H833" s="90">
        <v>579.91420000000005</v>
      </c>
      <c r="I833" s="88" t="s">
        <v>12</v>
      </c>
      <c r="J833" s="55" t="s">
        <v>472</v>
      </c>
      <c r="K833" s="90" t="s">
        <v>534</v>
      </c>
      <c r="L833" s="89" t="s">
        <v>1052</v>
      </c>
      <c r="M833" s="45" t="s">
        <v>473</v>
      </c>
    </row>
    <row r="834" spans="1:13" x14ac:dyDescent="0.2">
      <c r="A834" s="85">
        <v>42083</v>
      </c>
      <c r="B834" s="94" t="s">
        <v>1019</v>
      </c>
      <c r="C834" s="43" t="s">
        <v>94</v>
      </c>
      <c r="D834" s="106" t="s">
        <v>8</v>
      </c>
      <c r="E834" s="87">
        <v>2250</v>
      </c>
      <c r="F834" s="51">
        <f t="shared" si="34"/>
        <v>3.4301028878417337</v>
      </c>
      <c r="G834" s="50">
        <f t="shared" si="35"/>
        <v>3.8798843001257768</v>
      </c>
      <c r="H834" s="90">
        <v>579.91420000000005</v>
      </c>
      <c r="I834" s="88" t="s">
        <v>12</v>
      </c>
      <c r="J834" s="55" t="s">
        <v>472</v>
      </c>
      <c r="K834" s="90" t="s">
        <v>534</v>
      </c>
      <c r="L834" s="89" t="s">
        <v>1052</v>
      </c>
      <c r="M834" s="45" t="s">
        <v>473</v>
      </c>
    </row>
    <row r="835" spans="1:13" x14ac:dyDescent="0.2">
      <c r="A835" s="85">
        <v>42083</v>
      </c>
      <c r="B835" s="94" t="s">
        <v>1022</v>
      </c>
      <c r="C835" s="43" t="s">
        <v>215</v>
      </c>
      <c r="D835" s="106" t="s">
        <v>8</v>
      </c>
      <c r="E835" s="87">
        <v>4350</v>
      </c>
      <c r="F835" s="51">
        <f t="shared" si="34"/>
        <v>6.6315322498273517</v>
      </c>
      <c r="G835" s="50">
        <f t="shared" si="35"/>
        <v>7.5011096469098355</v>
      </c>
      <c r="H835" s="90">
        <v>579.91420000000005</v>
      </c>
      <c r="I835" s="88" t="s">
        <v>12</v>
      </c>
      <c r="J835" s="55" t="s">
        <v>472</v>
      </c>
      <c r="K835" s="90" t="s">
        <v>534</v>
      </c>
      <c r="L835" s="89" t="s">
        <v>1052</v>
      </c>
      <c r="M835" s="45" t="s">
        <v>473</v>
      </c>
    </row>
    <row r="836" spans="1:13" x14ac:dyDescent="0.2">
      <c r="A836" s="85">
        <v>42083</v>
      </c>
      <c r="B836" s="94" t="s">
        <v>1017</v>
      </c>
      <c r="C836" s="43" t="s">
        <v>249</v>
      </c>
      <c r="D836" s="106" t="s">
        <v>8</v>
      </c>
      <c r="E836" s="87">
        <v>3000</v>
      </c>
      <c r="F836" s="51">
        <f t="shared" si="34"/>
        <v>4.5734705171223116</v>
      </c>
      <c r="G836" s="50">
        <f t="shared" si="35"/>
        <v>5.1731790668343693</v>
      </c>
      <c r="H836" s="90">
        <v>579.91420000000005</v>
      </c>
      <c r="I836" s="88" t="s">
        <v>12</v>
      </c>
      <c r="J836" s="55" t="s">
        <v>472</v>
      </c>
      <c r="K836" s="90" t="s">
        <v>534</v>
      </c>
      <c r="L836" s="89" t="s">
        <v>1052</v>
      </c>
      <c r="M836" s="45" t="s">
        <v>473</v>
      </c>
    </row>
    <row r="837" spans="1:13" x14ac:dyDescent="0.2">
      <c r="A837" s="85">
        <v>42083</v>
      </c>
      <c r="B837" s="94" t="s">
        <v>943</v>
      </c>
      <c r="C837" s="43" t="s">
        <v>94</v>
      </c>
      <c r="D837" s="106" t="s">
        <v>8</v>
      </c>
      <c r="E837" s="87">
        <v>200</v>
      </c>
      <c r="F837" s="51">
        <f t="shared" si="34"/>
        <v>0.30489803447482078</v>
      </c>
      <c r="G837" s="50">
        <f t="shared" si="35"/>
        <v>0.34487860445562463</v>
      </c>
      <c r="H837" s="90">
        <v>579.91420000000005</v>
      </c>
      <c r="I837" s="88" t="s">
        <v>39</v>
      </c>
      <c r="J837" s="55" t="s">
        <v>472</v>
      </c>
      <c r="K837" s="90" t="s">
        <v>535</v>
      </c>
      <c r="L837" s="89" t="s">
        <v>1052</v>
      </c>
      <c r="M837" s="45" t="s">
        <v>473</v>
      </c>
    </row>
    <row r="838" spans="1:13" x14ac:dyDescent="0.2">
      <c r="A838" s="85">
        <v>42083</v>
      </c>
      <c r="B838" s="94" t="s">
        <v>944</v>
      </c>
      <c r="C838" s="43" t="s">
        <v>94</v>
      </c>
      <c r="D838" s="106" t="s">
        <v>8</v>
      </c>
      <c r="E838" s="87">
        <v>200</v>
      </c>
      <c r="F838" s="51">
        <f t="shared" si="34"/>
        <v>0.30489803447482078</v>
      </c>
      <c r="G838" s="50">
        <f t="shared" si="35"/>
        <v>0.34487860445562463</v>
      </c>
      <c r="H838" s="90">
        <v>579.91420000000005</v>
      </c>
      <c r="I838" s="88" t="s">
        <v>39</v>
      </c>
      <c r="J838" s="55" t="s">
        <v>472</v>
      </c>
      <c r="K838" s="90" t="s">
        <v>535</v>
      </c>
      <c r="L838" s="89" t="s">
        <v>1052</v>
      </c>
      <c r="M838" s="45" t="s">
        <v>473</v>
      </c>
    </row>
    <row r="839" spans="1:13" x14ac:dyDescent="0.2">
      <c r="A839" s="85">
        <v>42083</v>
      </c>
      <c r="B839" s="94" t="s">
        <v>945</v>
      </c>
      <c r="C839" s="43" t="s">
        <v>94</v>
      </c>
      <c r="D839" s="106" t="s">
        <v>8</v>
      </c>
      <c r="E839" s="87">
        <v>300</v>
      </c>
      <c r="F839" s="51">
        <f t="shared" si="34"/>
        <v>0.45734705171223117</v>
      </c>
      <c r="G839" s="50">
        <f t="shared" si="35"/>
        <v>0.51731790668343691</v>
      </c>
      <c r="H839" s="90">
        <v>579.91420000000005</v>
      </c>
      <c r="I839" s="88" t="s">
        <v>39</v>
      </c>
      <c r="J839" s="55" t="s">
        <v>472</v>
      </c>
      <c r="K839" s="90" t="s">
        <v>535</v>
      </c>
      <c r="L839" s="89" t="s">
        <v>1052</v>
      </c>
      <c r="M839" s="45" t="s">
        <v>473</v>
      </c>
    </row>
    <row r="840" spans="1:13" x14ac:dyDescent="0.2">
      <c r="A840" s="85">
        <v>42083</v>
      </c>
      <c r="B840" s="94" t="s">
        <v>946</v>
      </c>
      <c r="C840" s="43" t="s">
        <v>94</v>
      </c>
      <c r="D840" s="106" t="s">
        <v>8</v>
      </c>
      <c r="E840" s="87">
        <v>1000</v>
      </c>
      <c r="F840" s="51">
        <f t="shared" si="34"/>
        <v>1.5244901723741038</v>
      </c>
      <c r="G840" s="50">
        <f t="shared" si="35"/>
        <v>1.724393022278123</v>
      </c>
      <c r="H840" s="90">
        <v>579.91420000000005</v>
      </c>
      <c r="I840" s="88" t="s">
        <v>39</v>
      </c>
      <c r="J840" s="55" t="s">
        <v>472</v>
      </c>
      <c r="K840" s="90" t="s">
        <v>535</v>
      </c>
      <c r="L840" s="89" t="s">
        <v>1052</v>
      </c>
      <c r="M840" s="45" t="s">
        <v>473</v>
      </c>
    </row>
    <row r="841" spans="1:13" x14ac:dyDescent="0.2">
      <c r="A841" s="85">
        <v>42083</v>
      </c>
      <c r="B841" s="94" t="s">
        <v>947</v>
      </c>
      <c r="C841" s="43" t="s">
        <v>94</v>
      </c>
      <c r="D841" s="106" t="s">
        <v>8</v>
      </c>
      <c r="E841" s="87">
        <v>200</v>
      </c>
      <c r="F841" s="51">
        <f t="shared" si="34"/>
        <v>0.30489803447482078</v>
      </c>
      <c r="G841" s="50">
        <f t="shared" si="35"/>
        <v>0.34487860445562463</v>
      </c>
      <c r="H841" s="90">
        <v>579.91420000000005</v>
      </c>
      <c r="I841" s="88" t="s">
        <v>39</v>
      </c>
      <c r="J841" s="55" t="s">
        <v>472</v>
      </c>
      <c r="K841" s="90" t="s">
        <v>535</v>
      </c>
      <c r="L841" s="89" t="s">
        <v>1052</v>
      </c>
      <c r="M841" s="45" t="s">
        <v>473</v>
      </c>
    </row>
    <row r="842" spans="1:13" x14ac:dyDescent="0.2">
      <c r="A842" s="85">
        <v>42083</v>
      </c>
      <c r="B842" s="94" t="s">
        <v>948</v>
      </c>
      <c r="C842" s="43" t="s">
        <v>94</v>
      </c>
      <c r="D842" s="106" t="s">
        <v>8</v>
      </c>
      <c r="E842" s="87">
        <v>300</v>
      </c>
      <c r="F842" s="51">
        <f t="shared" si="34"/>
        <v>0.45734705171223117</v>
      </c>
      <c r="G842" s="50">
        <f t="shared" si="35"/>
        <v>0.51731790668343691</v>
      </c>
      <c r="H842" s="90">
        <v>579.91420000000005</v>
      </c>
      <c r="I842" s="88" t="s">
        <v>39</v>
      </c>
      <c r="J842" s="55" t="s">
        <v>472</v>
      </c>
      <c r="K842" s="90" t="s">
        <v>535</v>
      </c>
      <c r="L842" s="89" t="s">
        <v>1052</v>
      </c>
      <c r="M842" s="45" t="s">
        <v>473</v>
      </c>
    </row>
    <row r="843" spans="1:13" x14ac:dyDescent="0.2">
      <c r="A843" s="85">
        <v>42083</v>
      </c>
      <c r="B843" s="94" t="s">
        <v>949</v>
      </c>
      <c r="C843" s="43" t="s">
        <v>94</v>
      </c>
      <c r="D843" s="106" t="s">
        <v>8</v>
      </c>
      <c r="E843" s="87">
        <v>400</v>
      </c>
      <c r="F843" s="51">
        <f t="shared" si="34"/>
        <v>0.60979606894964156</v>
      </c>
      <c r="G843" s="50">
        <f t="shared" si="35"/>
        <v>0.68975720891124925</v>
      </c>
      <c r="H843" s="90">
        <v>579.91420000000005</v>
      </c>
      <c r="I843" s="88" t="s">
        <v>39</v>
      </c>
      <c r="J843" s="55" t="s">
        <v>472</v>
      </c>
      <c r="K843" s="90" t="s">
        <v>535</v>
      </c>
      <c r="L843" s="89" t="s">
        <v>1052</v>
      </c>
      <c r="M843" s="45" t="s">
        <v>473</v>
      </c>
    </row>
    <row r="844" spans="1:13" x14ac:dyDescent="0.2">
      <c r="A844" s="85">
        <v>42083</v>
      </c>
      <c r="B844" s="94" t="s">
        <v>950</v>
      </c>
      <c r="C844" s="43" t="s">
        <v>94</v>
      </c>
      <c r="D844" s="106" t="s">
        <v>8</v>
      </c>
      <c r="E844" s="87">
        <v>1000</v>
      </c>
      <c r="F844" s="51">
        <f t="shared" si="34"/>
        <v>1.5244901723741038</v>
      </c>
      <c r="G844" s="50">
        <f t="shared" si="35"/>
        <v>1.724393022278123</v>
      </c>
      <c r="H844" s="90">
        <v>579.91420000000005</v>
      </c>
      <c r="I844" s="88" t="s">
        <v>39</v>
      </c>
      <c r="J844" s="55" t="s">
        <v>472</v>
      </c>
      <c r="K844" s="90" t="s">
        <v>535</v>
      </c>
      <c r="L844" s="89" t="s">
        <v>1052</v>
      </c>
      <c r="M844" s="45" t="s">
        <v>473</v>
      </c>
    </row>
    <row r="845" spans="1:13" x14ac:dyDescent="0.2">
      <c r="A845" s="85">
        <v>42083</v>
      </c>
      <c r="B845" s="94" t="s">
        <v>951</v>
      </c>
      <c r="C845" s="43" t="s">
        <v>94</v>
      </c>
      <c r="D845" s="106" t="s">
        <v>8</v>
      </c>
      <c r="E845" s="87">
        <v>300</v>
      </c>
      <c r="F845" s="51">
        <f t="shared" si="34"/>
        <v>0.45734705171223117</v>
      </c>
      <c r="G845" s="50">
        <f t="shared" si="35"/>
        <v>0.51731790668343691</v>
      </c>
      <c r="H845" s="90">
        <v>579.91420000000005</v>
      </c>
      <c r="I845" s="88" t="s">
        <v>39</v>
      </c>
      <c r="J845" s="55" t="s">
        <v>472</v>
      </c>
      <c r="K845" s="90" t="s">
        <v>535</v>
      </c>
      <c r="L845" s="89" t="s">
        <v>1052</v>
      </c>
      <c r="M845" s="45" t="s">
        <v>473</v>
      </c>
    </row>
    <row r="846" spans="1:13" x14ac:dyDescent="0.2">
      <c r="A846" s="85">
        <v>42083</v>
      </c>
      <c r="B846" s="94" t="s">
        <v>931</v>
      </c>
      <c r="C846" s="43" t="s">
        <v>215</v>
      </c>
      <c r="D846" s="106" t="s">
        <v>8</v>
      </c>
      <c r="E846" s="87">
        <v>500</v>
      </c>
      <c r="F846" s="51">
        <f t="shared" si="34"/>
        <v>0.76224508618705189</v>
      </c>
      <c r="G846" s="50">
        <f t="shared" si="35"/>
        <v>0.86219651113906148</v>
      </c>
      <c r="H846" s="90">
        <v>579.91420000000005</v>
      </c>
      <c r="I846" s="88" t="s">
        <v>39</v>
      </c>
      <c r="J846" s="55" t="s">
        <v>472</v>
      </c>
      <c r="K846" s="90" t="s">
        <v>535</v>
      </c>
      <c r="L846" s="89" t="s">
        <v>1052</v>
      </c>
      <c r="M846" s="45" t="s">
        <v>473</v>
      </c>
    </row>
    <row r="847" spans="1:13" x14ac:dyDescent="0.2">
      <c r="A847" s="85">
        <v>42083</v>
      </c>
      <c r="B847" s="94" t="s">
        <v>932</v>
      </c>
      <c r="C847" s="43" t="s">
        <v>249</v>
      </c>
      <c r="D847" s="106" t="s">
        <v>8</v>
      </c>
      <c r="E847" s="87">
        <v>3000</v>
      </c>
      <c r="F847" s="51">
        <f t="shared" si="34"/>
        <v>4.5734705171223116</v>
      </c>
      <c r="G847" s="50">
        <f t="shared" si="35"/>
        <v>5.1731790668343693</v>
      </c>
      <c r="H847" s="90">
        <v>579.91420000000005</v>
      </c>
      <c r="I847" s="88" t="s">
        <v>39</v>
      </c>
      <c r="J847" s="55" t="s">
        <v>472</v>
      </c>
      <c r="K847" s="90" t="s">
        <v>535</v>
      </c>
      <c r="L847" s="89" t="s">
        <v>1052</v>
      </c>
      <c r="M847" s="45" t="s">
        <v>473</v>
      </c>
    </row>
    <row r="848" spans="1:13" x14ac:dyDescent="0.2">
      <c r="A848" s="85">
        <v>42083</v>
      </c>
      <c r="B848" s="94" t="s">
        <v>931</v>
      </c>
      <c r="C848" s="43" t="s">
        <v>215</v>
      </c>
      <c r="D848" s="106" t="s">
        <v>8</v>
      </c>
      <c r="E848" s="87">
        <v>1800</v>
      </c>
      <c r="F848" s="51">
        <f t="shared" si="34"/>
        <v>2.7440823102733867</v>
      </c>
      <c r="G848" s="50">
        <f t="shared" si="35"/>
        <v>3.1039074401006217</v>
      </c>
      <c r="H848" s="90">
        <v>579.91420000000005</v>
      </c>
      <c r="I848" s="88" t="s">
        <v>39</v>
      </c>
      <c r="J848" s="55" t="s">
        <v>472</v>
      </c>
      <c r="K848" s="90" t="s">
        <v>535</v>
      </c>
      <c r="L848" s="89" t="s">
        <v>1052</v>
      </c>
      <c r="M848" s="45" t="s">
        <v>473</v>
      </c>
    </row>
    <row r="849" spans="1:13" x14ac:dyDescent="0.2">
      <c r="A849" s="85">
        <v>42083</v>
      </c>
      <c r="B849" s="94" t="s">
        <v>930</v>
      </c>
      <c r="C849" s="43" t="s">
        <v>249</v>
      </c>
      <c r="D849" s="106" t="s">
        <v>8</v>
      </c>
      <c r="E849" s="87">
        <v>5000</v>
      </c>
      <c r="F849" s="51">
        <f t="shared" si="34"/>
        <v>7.6224508618705187</v>
      </c>
      <c r="G849" s="50">
        <f t="shared" si="35"/>
        <v>8.6219651113906153</v>
      </c>
      <c r="H849" s="90">
        <v>579.91420000000005</v>
      </c>
      <c r="I849" s="88" t="s">
        <v>39</v>
      </c>
      <c r="J849" s="55" t="s">
        <v>472</v>
      </c>
      <c r="K849" s="90" t="s">
        <v>535</v>
      </c>
      <c r="L849" s="89" t="s">
        <v>1052</v>
      </c>
      <c r="M849" s="45" t="s">
        <v>473</v>
      </c>
    </row>
    <row r="850" spans="1:13" x14ac:dyDescent="0.2">
      <c r="A850" s="85">
        <v>42084</v>
      </c>
      <c r="B850" s="105" t="s">
        <v>1048</v>
      </c>
      <c r="C850" s="43" t="s">
        <v>203</v>
      </c>
      <c r="D850" s="109" t="s">
        <v>14</v>
      </c>
      <c r="E850" s="87">
        <v>10000</v>
      </c>
      <c r="F850" s="51">
        <f t="shared" si="34"/>
        <v>15.244901723741037</v>
      </c>
      <c r="G850" s="50">
        <f t="shared" si="35"/>
        <v>17.243930222781231</v>
      </c>
      <c r="H850" s="90">
        <v>579.91420000000005</v>
      </c>
      <c r="I850" s="88" t="s">
        <v>15</v>
      </c>
      <c r="J850" s="55" t="s">
        <v>472</v>
      </c>
      <c r="K850" s="90" t="s">
        <v>557</v>
      </c>
      <c r="L850" s="89" t="s">
        <v>1052</v>
      </c>
      <c r="M850" s="45" t="s">
        <v>473</v>
      </c>
    </row>
    <row r="851" spans="1:13" x14ac:dyDescent="0.2">
      <c r="A851" s="85">
        <v>42084</v>
      </c>
      <c r="B851" s="86" t="s">
        <v>755</v>
      </c>
      <c r="C851" s="43" t="s">
        <v>203</v>
      </c>
      <c r="D851" s="109" t="s">
        <v>14</v>
      </c>
      <c r="E851" s="87">
        <v>10000</v>
      </c>
      <c r="F851" s="51">
        <f t="shared" si="34"/>
        <v>15.244901723741037</v>
      </c>
      <c r="G851" s="50">
        <f t="shared" si="35"/>
        <v>17.243930222781231</v>
      </c>
      <c r="H851" s="90">
        <v>579.91420000000005</v>
      </c>
      <c r="I851" s="88" t="s">
        <v>15</v>
      </c>
      <c r="J851" s="55" t="s">
        <v>472</v>
      </c>
      <c r="K851" s="90" t="s">
        <v>557</v>
      </c>
      <c r="L851" s="89" t="s">
        <v>1052</v>
      </c>
      <c r="M851" s="45" t="s">
        <v>473</v>
      </c>
    </row>
    <row r="852" spans="1:13" x14ac:dyDescent="0.2">
      <c r="A852" s="85">
        <v>42084</v>
      </c>
      <c r="B852" s="86" t="s">
        <v>756</v>
      </c>
      <c r="C852" s="43" t="s">
        <v>203</v>
      </c>
      <c r="D852" s="109" t="s">
        <v>14</v>
      </c>
      <c r="E852" s="87">
        <v>10000</v>
      </c>
      <c r="F852" s="51">
        <f t="shared" si="34"/>
        <v>15.244901723741037</v>
      </c>
      <c r="G852" s="50">
        <f t="shared" si="35"/>
        <v>17.243930222781231</v>
      </c>
      <c r="H852" s="90">
        <v>579.91420000000005</v>
      </c>
      <c r="I852" s="88" t="s">
        <v>15</v>
      </c>
      <c r="J852" s="55" t="s">
        <v>472</v>
      </c>
      <c r="K852" s="90" t="s">
        <v>557</v>
      </c>
      <c r="L852" s="89" t="s">
        <v>1052</v>
      </c>
      <c r="M852" s="45" t="s">
        <v>473</v>
      </c>
    </row>
    <row r="853" spans="1:13" x14ac:dyDescent="0.2">
      <c r="A853" s="85">
        <v>42084</v>
      </c>
      <c r="B853" s="86" t="s">
        <v>757</v>
      </c>
      <c r="C853" s="43" t="s">
        <v>203</v>
      </c>
      <c r="D853" s="109" t="s">
        <v>14</v>
      </c>
      <c r="E853" s="87">
        <v>10000</v>
      </c>
      <c r="F853" s="51">
        <f t="shared" si="34"/>
        <v>15.244901723741037</v>
      </c>
      <c r="G853" s="50">
        <f t="shared" si="35"/>
        <v>17.243930222781231</v>
      </c>
      <c r="H853" s="90">
        <v>579.91420000000005</v>
      </c>
      <c r="I853" s="88" t="s">
        <v>15</v>
      </c>
      <c r="J853" s="55" t="s">
        <v>472</v>
      </c>
      <c r="K853" s="90" t="s">
        <v>557</v>
      </c>
      <c r="L853" s="89" t="s">
        <v>1052</v>
      </c>
      <c r="M853" s="45" t="s">
        <v>473</v>
      </c>
    </row>
    <row r="854" spans="1:13" x14ac:dyDescent="0.2">
      <c r="A854" s="85">
        <v>42084</v>
      </c>
      <c r="B854" s="86" t="s">
        <v>758</v>
      </c>
      <c r="C854" s="43" t="s">
        <v>203</v>
      </c>
      <c r="D854" s="109" t="s">
        <v>14</v>
      </c>
      <c r="E854" s="87">
        <v>10000</v>
      </c>
      <c r="F854" s="51">
        <f t="shared" si="34"/>
        <v>15.244901723741037</v>
      </c>
      <c r="G854" s="50">
        <f t="shared" si="35"/>
        <v>17.243930222781231</v>
      </c>
      <c r="H854" s="90">
        <v>579.91420000000005</v>
      </c>
      <c r="I854" s="88" t="s">
        <v>15</v>
      </c>
      <c r="J854" s="55" t="s">
        <v>472</v>
      </c>
      <c r="K854" s="90" t="s">
        <v>557</v>
      </c>
      <c r="L854" s="89" t="s">
        <v>1052</v>
      </c>
      <c r="M854" s="45" t="s">
        <v>473</v>
      </c>
    </row>
    <row r="855" spans="1:13" x14ac:dyDescent="0.2">
      <c r="A855" s="85">
        <v>42084</v>
      </c>
      <c r="B855" s="86" t="s">
        <v>759</v>
      </c>
      <c r="C855" s="43" t="s">
        <v>203</v>
      </c>
      <c r="D855" s="109" t="s">
        <v>14</v>
      </c>
      <c r="E855" s="87">
        <v>10000</v>
      </c>
      <c r="F855" s="51">
        <f t="shared" si="34"/>
        <v>15.244901723741037</v>
      </c>
      <c r="G855" s="50">
        <f t="shared" si="35"/>
        <v>17.243930222781231</v>
      </c>
      <c r="H855" s="90">
        <v>579.91420000000005</v>
      </c>
      <c r="I855" s="88" t="s">
        <v>15</v>
      </c>
      <c r="J855" s="55" t="s">
        <v>472</v>
      </c>
      <c r="K855" s="90" t="s">
        <v>557</v>
      </c>
      <c r="L855" s="89" t="s">
        <v>1052</v>
      </c>
      <c r="M855" s="45" t="s">
        <v>473</v>
      </c>
    </row>
    <row r="856" spans="1:13" x14ac:dyDescent="0.2">
      <c r="A856" s="85">
        <v>42084</v>
      </c>
      <c r="B856" s="86" t="s">
        <v>760</v>
      </c>
      <c r="C856" s="43" t="s">
        <v>203</v>
      </c>
      <c r="D856" s="109" t="s">
        <v>14</v>
      </c>
      <c r="E856" s="87">
        <v>10000</v>
      </c>
      <c r="F856" s="51">
        <f t="shared" si="34"/>
        <v>15.244901723741037</v>
      </c>
      <c r="G856" s="50">
        <f t="shared" si="35"/>
        <v>17.243930222781231</v>
      </c>
      <c r="H856" s="90">
        <v>579.91420000000005</v>
      </c>
      <c r="I856" s="88" t="s">
        <v>15</v>
      </c>
      <c r="J856" s="55" t="s">
        <v>472</v>
      </c>
      <c r="K856" s="90" t="s">
        <v>557</v>
      </c>
      <c r="L856" s="89" t="s">
        <v>1052</v>
      </c>
      <c r="M856" s="45" t="s">
        <v>473</v>
      </c>
    </row>
    <row r="857" spans="1:13" x14ac:dyDescent="0.2">
      <c r="A857" s="85">
        <v>42084</v>
      </c>
      <c r="B857" s="86" t="s">
        <v>761</v>
      </c>
      <c r="C857" s="43" t="s">
        <v>203</v>
      </c>
      <c r="D857" s="109" t="s">
        <v>14</v>
      </c>
      <c r="E857" s="87">
        <v>10000</v>
      </c>
      <c r="F857" s="51">
        <f t="shared" si="34"/>
        <v>15.244901723741037</v>
      </c>
      <c r="G857" s="50">
        <f t="shared" si="35"/>
        <v>17.243930222781231</v>
      </c>
      <c r="H857" s="90">
        <v>579.91420000000005</v>
      </c>
      <c r="I857" s="88" t="s">
        <v>15</v>
      </c>
      <c r="J857" s="55" t="s">
        <v>472</v>
      </c>
      <c r="K857" s="90" t="s">
        <v>557</v>
      </c>
      <c r="L857" s="89" t="s">
        <v>1052</v>
      </c>
      <c r="M857" s="45" t="s">
        <v>473</v>
      </c>
    </row>
    <row r="858" spans="1:13" x14ac:dyDescent="0.2">
      <c r="A858" s="85">
        <v>42084</v>
      </c>
      <c r="B858" s="105" t="s">
        <v>1049</v>
      </c>
      <c r="C858" s="43" t="s">
        <v>203</v>
      </c>
      <c r="D858" s="109" t="s">
        <v>14</v>
      </c>
      <c r="E858" s="87">
        <v>10000</v>
      </c>
      <c r="F858" s="51">
        <f t="shared" si="34"/>
        <v>15.244901723741037</v>
      </c>
      <c r="G858" s="50">
        <f t="shared" si="35"/>
        <v>17.243930222781231</v>
      </c>
      <c r="H858" s="90">
        <v>579.91420000000005</v>
      </c>
      <c r="I858" s="88" t="s">
        <v>15</v>
      </c>
      <c r="J858" s="55" t="s">
        <v>472</v>
      </c>
      <c r="K858" s="90" t="s">
        <v>557</v>
      </c>
      <c r="L858" s="89" t="s">
        <v>1052</v>
      </c>
      <c r="M858" s="45" t="s">
        <v>473</v>
      </c>
    </row>
    <row r="859" spans="1:13" x14ac:dyDescent="0.2">
      <c r="A859" s="85">
        <v>42084</v>
      </c>
      <c r="B859" s="105" t="s">
        <v>1050</v>
      </c>
      <c r="C859" s="43" t="s">
        <v>203</v>
      </c>
      <c r="D859" s="109" t="s">
        <v>14</v>
      </c>
      <c r="E859" s="87">
        <v>10000</v>
      </c>
      <c r="F859" s="51">
        <f t="shared" si="34"/>
        <v>15.244901723741037</v>
      </c>
      <c r="G859" s="50">
        <f t="shared" si="35"/>
        <v>17.243930222781231</v>
      </c>
      <c r="H859" s="90">
        <v>579.91420000000005</v>
      </c>
      <c r="I859" s="88" t="s">
        <v>15</v>
      </c>
      <c r="J859" s="55" t="s">
        <v>472</v>
      </c>
      <c r="K859" s="90" t="s">
        <v>557</v>
      </c>
      <c r="L859" s="89" t="s">
        <v>1052</v>
      </c>
      <c r="M859" s="45" t="s">
        <v>473</v>
      </c>
    </row>
    <row r="860" spans="1:13" x14ac:dyDescent="0.2">
      <c r="A860" s="85">
        <v>42084</v>
      </c>
      <c r="B860" s="94" t="s">
        <v>821</v>
      </c>
      <c r="C860" s="43" t="s">
        <v>94</v>
      </c>
      <c r="D860" s="110" t="s">
        <v>9</v>
      </c>
      <c r="E860" s="87">
        <v>500</v>
      </c>
      <c r="F860" s="51">
        <f t="shared" si="34"/>
        <v>0.76224508618705189</v>
      </c>
      <c r="G860" s="50">
        <f t="shared" si="35"/>
        <v>0.86219651113906148</v>
      </c>
      <c r="H860" s="90">
        <v>579.91420000000005</v>
      </c>
      <c r="I860" s="88" t="s">
        <v>35</v>
      </c>
      <c r="J860" s="55" t="s">
        <v>472</v>
      </c>
      <c r="K860" s="90" t="s">
        <v>558</v>
      </c>
      <c r="L860" s="89" t="s">
        <v>1052</v>
      </c>
      <c r="M860" s="45" t="s">
        <v>473</v>
      </c>
    </row>
    <row r="861" spans="1:13" x14ac:dyDescent="0.2">
      <c r="A861" s="85">
        <v>42084</v>
      </c>
      <c r="B861" s="94" t="s">
        <v>822</v>
      </c>
      <c r="C861" s="43" t="s">
        <v>94</v>
      </c>
      <c r="D861" s="110" t="s">
        <v>9</v>
      </c>
      <c r="E861" s="87">
        <v>1400</v>
      </c>
      <c r="F861" s="51">
        <f t="shared" si="34"/>
        <v>2.1342862413237453</v>
      </c>
      <c r="G861" s="50">
        <f t="shared" si="35"/>
        <v>2.4141502311893723</v>
      </c>
      <c r="H861" s="90">
        <v>579.91420000000005</v>
      </c>
      <c r="I861" s="88" t="s">
        <v>35</v>
      </c>
      <c r="J861" s="55" t="s">
        <v>472</v>
      </c>
      <c r="K861" s="90" t="s">
        <v>558</v>
      </c>
      <c r="L861" s="89" t="s">
        <v>1052</v>
      </c>
      <c r="M861" s="45" t="s">
        <v>473</v>
      </c>
    </row>
    <row r="862" spans="1:13" x14ac:dyDescent="0.2">
      <c r="A862" s="85">
        <v>42084</v>
      </c>
      <c r="B862" s="94" t="s">
        <v>839</v>
      </c>
      <c r="C862" s="43" t="s">
        <v>94</v>
      </c>
      <c r="D862" s="110" t="s">
        <v>9</v>
      </c>
      <c r="E862" s="87">
        <v>1600</v>
      </c>
      <c r="F862" s="51">
        <f t="shared" si="34"/>
        <v>2.4391842757985662</v>
      </c>
      <c r="G862" s="50">
        <f t="shared" si="35"/>
        <v>2.759028835644997</v>
      </c>
      <c r="H862" s="90">
        <v>579.91420000000005</v>
      </c>
      <c r="I862" s="88" t="s">
        <v>35</v>
      </c>
      <c r="J862" s="55" t="s">
        <v>472</v>
      </c>
      <c r="K862" s="90" t="s">
        <v>558</v>
      </c>
      <c r="L862" s="89" t="s">
        <v>1052</v>
      </c>
      <c r="M862" s="45" t="s">
        <v>473</v>
      </c>
    </row>
    <row r="863" spans="1:13" x14ac:dyDescent="0.2">
      <c r="A863" s="85">
        <v>42084</v>
      </c>
      <c r="B863" s="94" t="s">
        <v>1016</v>
      </c>
      <c r="C863" s="43" t="s">
        <v>249</v>
      </c>
      <c r="D863" s="106" t="s">
        <v>8</v>
      </c>
      <c r="E863" s="87">
        <v>5000</v>
      </c>
      <c r="F863" s="51">
        <f t="shared" si="34"/>
        <v>7.6224508618705187</v>
      </c>
      <c r="G863" s="50">
        <f t="shared" si="35"/>
        <v>8.6219651113906153</v>
      </c>
      <c r="H863" s="90">
        <v>579.91420000000005</v>
      </c>
      <c r="I863" s="88" t="s">
        <v>12</v>
      </c>
      <c r="J863" s="55" t="s">
        <v>472</v>
      </c>
      <c r="K863" s="90" t="s">
        <v>534</v>
      </c>
      <c r="L863" s="89" t="s">
        <v>1052</v>
      </c>
      <c r="M863" s="45" t="s">
        <v>473</v>
      </c>
    </row>
    <row r="864" spans="1:13" x14ac:dyDescent="0.2">
      <c r="A864" s="85">
        <v>42084</v>
      </c>
      <c r="B864" s="94" t="s">
        <v>1024</v>
      </c>
      <c r="C864" s="43" t="s">
        <v>94</v>
      </c>
      <c r="D864" s="106" t="s">
        <v>8</v>
      </c>
      <c r="E864" s="87">
        <v>1850</v>
      </c>
      <c r="F864" s="51">
        <f t="shared" si="34"/>
        <v>2.8203068188920919</v>
      </c>
      <c r="G864" s="50">
        <f t="shared" si="35"/>
        <v>3.1901270912145279</v>
      </c>
      <c r="H864" s="90">
        <v>579.91420000000005</v>
      </c>
      <c r="I864" s="88" t="s">
        <v>12</v>
      </c>
      <c r="J864" s="55" t="s">
        <v>472</v>
      </c>
      <c r="K864" s="90" t="s">
        <v>534</v>
      </c>
      <c r="L864" s="89" t="s">
        <v>1052</v>
      </c>
      <c r="M864" s="45" t="s">
        <v>473</v>
      </c>
    </row>
    <row r="865" spans="1:13" x14ac:dyDescent="0.2">
      <c r="A865" s="85">
        <v>42084</v>
      </c>
      <c r="B865" s="94" t="s">
        <v>1025</v>
      </c>
      <c r="C865" s="43" t="s">
        <v>215</v>
      </c>
      <c r="D865" s="106" t="s">
        <v>8</v>
      </c>
      <c r="E865" s="87">
        <v>3100</v>
      </c>
      <c r="F865" s="51">
        <f t="shared" si="34"/>
        <v>4.725919534359722</v>
      </c>
      <c r="G865" s="50">
        <f t="shared" si="35"/>
        <v>5.3456183690621817</v>
      </c>
      <c r="H865" s="90">
        <v>579.91420000000005</v>
      </c>
      <c r="I865" s="88" t="s">
        <v>12</v>
      </c>
      <c r="J865" s="55" t="s">
        <v>472</v>
      </c>
      <c r="K865" s="90" t="s">
        <v>534</v>
      </c>
      <c r="L865" s="89" t="s">
        <v>1052</v>
      </c>
      <c r="M865" s="45" t="s">
        <v>473</v>
      </c>
    </row>
    <row r="866" spans="1:13" x14ac:dyDescent="0.2">
      <c r="A866" s="85">
        <v>42084</v>
      </c>
      <c r="B866" s="94" t="s">
        <v>1017</v>
      </c>
      <c r="C866" s="43" t="s">
        <v>249</v>
      </c>
      <c r="D866" s="106" t="s">
        <v>8</v>
      </c>
      <c r="E866" s="87">
        <v>3000</v>
      </c>
      <c r="F866" s="51">
        <f t="shared" si="34"/>
        <v>4.5734705171223116</v>
      </c>
      <c r="G866" s="50">
        <f t="shared" si="35"/>
        <v>5.1731790668343693</v>
      </c>
      <c r="H866" s="90">
        <v>579.91420000000005</v>
      </c>
      <c r="I866" s="88" t="s">
        <v>12</v>
      </c>
      <c r="J866" s="55" t="s">
        <v>472</v>
      </c>
      <c r="K866" s="90" t="s">
        <v>534</v>
      </c>
      <c r="L866" s="89" t="s">
        <v>1052</v>
      </c>
      <c r="M866" s="45" t="s">
        <v>473</v>
      </c>
    </row>
    <row r="867" spans="1:13" x14ac:dyDescent="0.2">
      <c r="A867" s="85">
        <v>42084</v>
      </c>
      <c r="B867" s="94" t="s">
        <v>943</v>
      </c>
      <c r="C867" s="43" t="s">
        <v>94</v>
      </c>
      <c r="D867" s="106" t="s">
        <v>8</v>
      </c>
      <c r="E867" s="87">
        <v>200</v>
      </c>
      <c r="F867" s="51">
        <f t="shared" si="34"/>
        <v>0.30489803447482078</v>
      </c>
      <c r="G867" s="50">
        <f t="shared" si="35"/>
        <v>0.34487860445562463</v>
      </c>
      <c r="H867" s="90">
        <v>579.91420000000005</v>
      </c>
      <c r="I867" s="88" t="s">
        <v>39</v>
      </c>
      <c r="J867" s="55" t="s">
        <v>472</v>
      </c>
      <c r="K867" s="90" t="s">
        <v>535</v>
      </c>
      <c r="L867" s="89" t="s">
        <v>1052</v>
      </c>
      <c r="M867" s="45" t="s">
        <v>473</v>
      </c>
    </row>
    <row r="868" spans="1:13" x14ac:dyDescent="0.2">
      <c r="A868" s="85">
        <v>42084</v>
      </c>
      <c r="B868" s="94" t="s">
        <v>952</v>
      </c>
      <c r="C868" s="43" t="s">
        <v>94</v>
      </c>
      <c r="D868" s="106" t="s">
        <v>8</v>
      </c>
      <c r="E868" s="87">
        <v>300</v>
      </c>
      <c r="F868" s="51">
        <f t="shared" si="34"/>
        <v>0.45734705171223117</v>
      </c>
      <c r="G868" s="50">
        <f t="shared" si="35"/>
        <v>0.51731790668343691</v>
      </c>
      <c r="H868" s="90">
        <v>579.91420000000005</v>
      </c>
      <c r="I868" s="88" t="s">
        <v>39</v>
      </c>
      <c r="J868" s="55" t="s">
        <v>472</v>
      </c>
      <c r="K868" s="90" t="s">
        <v>535</v>
      </c>
      <c r="L868" s="89" t="s">
        <v>1052</v>
      </c>
      <c r="M868" s="45" t="s">
        <v>473</v>
      </c>
    </row>
    <row r="869" spans="1:13" x14ac:dyDescent="0.2">
      <c r="A869" s="85">
        <v>42084</v>
      </c>
      <c r="B869" s="94" t="s">
        <v>953</v>
      </c>
      <c r="C869" s="43" t="s">
        <v>94</v>
      </c>
      <c r="D869" s="106" t="s">
        <v>8</v>
      </c>
      <c r="E869" s="87">
        <v>800</v>
      </c>
      <c r="F869" s="51">
        <f t="shared" si="34"/>
        <v>1.2195921378992831</v>
      </c>
      <c r="G869" s="50">
        <f t="shared" si="35"/>
        <v>1.3795144178224985</v>
      </c>
      <c r="H869" s="90">
        <v>579.91420000000005</v>
      </c>
      <c r="I869" s="88" t="s">
        <v>39</v>
      </c>
      <c r="J869" s="55" t="s">
        <v>472</v>
      </c>
      <c r="K869" s="90" t="s">
        <v>535</v>
      </c>
      <c r="L869" s="89" t="s">
        <v>1052</v>
      </c>
      <c r="M869" s="45" t="s">
        <v>473</v>
      </c>
    </row>
    <row r="870" spans="1:13" x14ac:dyDescent="0.2">
      <c r="A870" s="85">
        <v>42084</v>
      </c>
      <c r="B870" s="94" t="s">
        <v>954</v>
      </c>
      <c r="C870" s="43" t="s">
        <v>94</v>
      </c>
      <c r="D870" s="106" t="s">
        <v>8</v>
      </c>
      <c r="E870" s="87">
        <v>800</v>
      </c>
      <c r="F870" s="51">
        <f t="shared" si="34"/>
        <v>1.2195921378992831</v>
      </c>
      <c r="G870" s="50">
        <f t="shared" si="35"/>
        <v>1.3795144178224985</v>
      </c>
      <c r="H870" s="90">
        <v>579.91420000000005</v>
      </c>
      <c r="I870" s="88" t="s">
        <v>39</v>
      </c>
      <c r="J870" s="55" t="s">
        <v>472</v>
      </c>
      <c r="K870" s="90" t="s">
        <v>535</v>
      </c>
      <c r="L870" s="89" t="s">
        <v>1052</v>
      </c>
      <c r="M870" s="45" t="s">
        <v>473</v>
      </c>
    </row>
    <row r="871" spans="1:13" x14ac:dyDescent="0.2">
      <c r="A871" s="85">
        <v>42084</v>
      </c>
      <c r="B871" s="94" t="s">
        <v>951</v>
      </c>
      <c r="C871" s="43" t="s">
        <v>94</v>
      </c>
      <c r="D871" s="106" t="s">
        <v>8</v>
      </c>
      <c r="E871" s="87">
        <v>200</v>
      </c>
      <c r="F871" s="51">
        <f t="shared" si="34"/>
        <v>0.30489803447482078</v>
      </c>
      <c r="G871" s="50">
        <f t="shared" si="35"/>
        <v>0.34487860445562463</v>
      </c>
      <c r="H871" s="90">
        <v>579.91420000000005</v>
      </c>
      <c r="I871" s="88" t="s">
        <v>39</v>
      </c>
      <c r="J871" s="55" t="s">
        <v>472</v>
      </c>
      <c r="K871" s="90" t="s">
        <v>535</v>
      </c>
      <c r="L871" s="89" t="s">
        <v>1052</v>
      </c>
      <c r="M871" s="45" t="s">
        <v>473</v>
      </c>
    </row>
    <row r="872" spans="1:13" x14ac:dyDescent="0.2">
      <c r="A872" s="85">
        <v>42084</v>
      </c>
      <c r="B872" s="94" t="s">
        <v>930</v>
      </c>
      <c r="C872" s="43" t="s">
        <v>249</v>
      </c>
      <c r="D872" s="106" t="s">
        <v>8</v>
      </c>
      <c r="E872" s="87">
        <v>5000</v>
      </c>
      <c r="F872" s="51">
        <f t="shared" si="34"/>
        <v>7.6224508618705187</v>
      </c>
      <c r="G872" s="50">
        <f t="shared" si="35"/>
        <v>8.6219651113906153</v>
      </c>
      <c r="H872" s="90">
        <v>579.91420000000005</v>
      </c>
      <c r="I872" s="88" t="s">
        <v>39</v>
      </c>
      <c r="J872" s="55" t="s">
        <v>472</v>
      </c>
      <c r="K872" s="90" t="s">
        <v>535</v>
      </c>
      <c r="L872" s="89" t="s">
        <v>1052</v>
      </c>
      <c r="M872" s="45" t="s">
        <v>473</v>
      </c>
    </row>
    <row r="873" spans="1:13" x14ac:dyDescent="0.2">
      <c r="A873" s="85">
        <v>42084</v>
      </c>
      <c r="B873" s="94" t="s">
        <v>931</v>
      </c>
      <c r="C873" s="43" t="s">
        <v>215</v>
      </c>
      <c r="D873" s="106" t="s">
        <v>8</v>
      </c>
      <c r="E873" s="87">
        <v>500</v>
      </c>
      <c r="F873" s="51">
        <f t="shared" si="34"/>
        <v>0.76224508618705189</v>
      </c>
      <c r="G873" s="50">
        <f t="shared" si="35"/>
        <v>0.86219651113906148</v>
      </c>
      <c r="H873" s="90">
        <v>579.91420000000005</v>
      </c>
      <c r="I873" s="88" t="s">
        <v>39</v>
      </c>
      <c r="J873" s="55" t="s">
        <v>472</v>
      </c>
      <c r="K873" s="90" t="s">
        <v>535</v>
      </c>
      <c r="L873" s="89" t="s">
        <v>1052</v>
      </c>
      <c r="M873" s="45" t="s">
        <v>473</v>
      </c>
    </row>
    <row r="874" spans="1:13" x14ac:dyDescent="0.2">
      <c r="A874" s="85">
        <v>42084</v>
      </c>
      <c r="B874" s="94" t="s">
        <v>932</v>
      </c>
      <c r="C874" s="43" t="s">
        <v>249</v>
      </c>
      <c r="D874" s="106" t="s">
        <v>8</v>
      </c>
      <c r="E874" s="87">
        <v>3000</v>
      </c>
      <c r="F874" s="51">
        <f t="shared" si="34"/>
        <v>4.5734705171223116</v>
      </c>
      <c r="G874" s="50">
        <f t="shared" si="35"/>
        <v>5.1731790668343693</v>
      </c>
      <c r="H874" s="90">
        <v>579.91420000000005</v>
      </c>
      <c r="I874" s="88" t="s">
        <v>39</v>
      </c>
      <c r="J874" s="55" t="s">
        <v>472</v>
      </c>
      <c r="K874" s="90" t="s">
        <v>535</v>
      </c>
      <c r="L874" s="89" t="s">
        <v>1052</v>
      </c>
      <c r="M874" s="45" t="s">
        <v>473</v>
      </c>
    </row>
    <row r="875" spans="1:13" x14ac:dyDescent="0.2">
      <c r="A875" s="85">
        <v>42085</v>
      </c>
      <c r="B875" s="94" t="s">
        <v>1043</v>
      </c>
      <c r="C875" s="43" t="s">
        <v>110</v>
      </c>
      <c r="D875" s="110" t="s">
        <v>9</v>
      </c>
      <c r="E875" s="87">
        <v>25000</v>
      </c>
      <c r="F875" s="51">
        <f t="shared" si="34"/>
        <v>38.112254309352593</v>
      </c>
      <c r="G875" s="50">
        <f t="shared" si="35"/>
        <v>43.109825556953076</v>
      </c>
      <c r="H875" s="90">
        <v>579.91420000000005</v>
      </c>
      <c r="I875" s="88" t="s">
        <v>35</v>
      </c>
      <c r="J875" s="55" t="s">
        <v>472</v>
      </c>
      <c r="K875" s="90" t="s">
        <v>559</v>
      </c>
      <c r="L875" s="89" t="s">
        <v>1052</v>
      </c>
      <c r="M875" s="45" t="s">
        <v>473</v>
      </c>
    </row>
    <row r="876" spans="1:13" x14ac:dyDescent="0.2">
      <c r="A876" s="85">
        <v>42085</v>
      </c>
      <c r="B876" s="94" t="s">
        <v>823</v>
      </c>
      <c r="C876" s="43" t="s">
        <v>94</v>
      </c>
      <c r="D876" s="110" t="s">
        <v>9</v>
      </c>
      <c r="E876" s="87">
        <v>400</v>
      </c>
      <c r="F876" s="51">
        <f t="shared" si="34"/>
        <v>0.60979606894964156</v>
      </c>
      <c r="G876" s="50">
        <f t="shared" si="35"/>
        <v>0.68975720891124925</v>
      </c>
      <c r="H876" s="90">
        <v>579.91420000000005</v>
      </c>
      <c r="I876" s="88" t="s">
        <v>35</v>
      </c>
      <c r="J876" s="55" t="s">
        <v>472</v>
      </c>
      <c r="K876" s="90" t="s">
        <v>559</v>
      </c>
      <c r="L876" s="89" t="s">
        <v>1052</v>
      </c>
      <c r="M876" s="45" t="s">
        <v>473</v>
      </c>
    </row>
    <row r="877" spans="1:13" x14ac:dyDescent="0.2">
      <c r="A877" s="85">
        <v>42085</v>
      </c>
      <c r="B877" s="94" t="s">
        <v>824</v>
      </c>
      <c r="C877" s="43" t="s">
        <v>94</v>
      </c>
      <c r="D877" s="110" t="s">
        <v>9</v>
      </c>
      <c r="E877" s="87">
        <v>400</v>
      </c>
      <c r="F877" s="51">
        <f t="shared" si="34"/>
        <v>0.60979606894964156</v>
      </c>
      <c r="G877" s="50">
        <f t="shared" si="35"/>
        <v>0.68975720891124925</v>
      </c>
      <c r="H877" s="90">
        <v>579.91420000000005</v>
      </c>
      <c r="I877" s="88" t="s">
        <v>35</v>
      </c>
      <c r="J877" s="55" t="s">
        <v>472</v>
      </c>
      <c r="K877" s="90" t="s">
        <v>559</v>
      </c>
      <c r="L877" s="89" t="s">
        <v>1052</v>
      </c>
      <c r="M877" s="45" t="s">
        <v>473</v>
      </c>
    </row>
    <row r="878" spans="1:13" x14ac:dyDescent="0.2">
      <c r="A878" s="85">
        <v>42085</v>
      </c>
      <c r="B878" s="94" t="s">
        <v>825</v>
      </c>
      <c r="C878" s="43" t="s">
        <v>820</v>
      </c>
      <c r="D878" s="110" t="s">
        <v>9</v>
      </c>
      <c r="E878" s="87">
        <v>500</v>
      </c>
      <c r="F878" s="51">
        <f t="shared" si="34"/>
        <v>0.76224508618705189</v>
      </c>
      <c r="G878" s="50">
        <f t="shared" si="35"/>
        <v>0.86219651113906148</v>
      </c>
      <c r="H878" s="90">
        <v>579.91420000000005</v>
      </c>
      <c r="I878" s="88" t="s">
        <v>35</v>
      </c>
      <c r="J878" s="55" t="s">
        <v>472</v>
      </c>
      <c r="K878" s="90" t="s">
        <v>560</v>
      </c>
      <c r="L878" s="89" t="s">
        <v>1052</v>
      </c>
      <c r="M878" s="45" t="s">
        <v>473</v>
      </c>
    </row>
    <row r="879" spans="1:13" x14ac:dyDescent="0.2">
      <c r="A879" s="85">
        <v>42085</v>
      </c>
      <c r="B879" s="94" t="s">
        <v>1016</v>
      </c>
      <c r="C879" s="43" t="s">
        <v>249</v>
      </c>
      <c r="D879" s="106" t="s">
        <v>8</v>
      </c>
      <c r="E879" s="87">
        <v>5000</v>
      </c>
      <c r="F879" s="51">
        <f t="shared" si="34"/>
        <v>7.6224508618705187</v>
      </c>
      <c r="G879" s="50">
        <f t="shared" si="35"/>
        <v>8.6219651113906153</v>
      </c>
      <c r="H879" s="90">
        <v>579.91420000000005</v>
      </c>
      <c r="I879" s="88" t="s">
        <v>12</v>
      </c>
      <c r="J879" s="55" t="s">
        <v>472</v>
      </c>
      <c r="K879" s="90" t="s">
        <v>534</v>
      </c>
      <c r="L879" s="89" t="s">
        <v>1052</v>
      </c>
      <c r="M879" s="45" t="s">
        <v>473</v>
      </c>
    </row>
    <row r="880" spans="1:13" x14ac:dyDescent="0.2">
      <c r="A880" s="85">
        <v>42085</v>
      </c>
      <c r="B880" s="94" t="s">
        <v>1024</v>
      </c>
      <c r="C880" s="43" t="s">
        <v>94</v>
      </c>
      <c r="D880" s="106" t="s">
        <v>8</v>
      </c>
      <c r="E880" s="87">
        <v>2000</v>
      </c>
      <c r="F880" s="51">
        <f t="shared" si="34"/>
        <v>3.0489803447482076</v>
      </c>
      <c r="G880" s="50">
        <f t="shared" si="35"/>
        <v>3.4487860445562459</v>
      </c>
      <c r="H880" s="90">
        <v>579.91420000000005</v>
      </c>
      <c r="I880" s="88" t="s">
        <v>12</v>
      </c>
      <c r="J880" s="55" t="s">
        <v>472</v>
      </c>
      <c r="K880" s="90" t="s">
        <v>534</v>
      </c>
      <c r="L880" s="89" t="s">
        <v>1052</v>
      </c>
      <c r="M880" s="45" t="s">
        <v>473</v>
      </c>
    </row>
    <row r="881" spans="1:13" x14ac:dyDescent="0.2">
      <c r="A881" s="85">
        <v>42085</v>
      </c>
      <c r="B881" s="94" t="s">
        <v>1025</v>
      </c>
      <c r="C881" s="43" t="s">
        <v>215</v>
      </c>
      <c r="D881" s="106" t="s">
        <v>8</v>
      </c>
      <c r="E881" s="87">
        <v>4300</v>
      </c>
      <c r="F881" s="51">
        <f t="shared" si="34"/>
        <v>6.5553077412086465</v>
      </c>
      <c r="G881" s="50">
        <f t="shared" si="35"/>
        <v>7.4148899957959289</v>
      </c>
      <c r="H881" s="90">
        <v>579.91420000000005</v>
      </c>
      <c r="I881" s="88" t="s">
        <v>12</v>
      </c>
      <c r="J881" s="55" t="s">
        <v>472</v>
      </c>
      <c r="K881" s="90" t="s">
        <v>534</v>
      </c>
      <c r="L881" s="89" t="s">
        <v>1052</v>
      </c>
      <c r="M881" s="45" t="s">
        <v>473</v>
      </c>
    </row>
    <row r="882" spans="1:13" x14ac:dyDescent="0.2">
      <c r="A882" s="85">
        <v>42085</v>
      </c>
      <c r="B882" s="94" t="s">
        <v>1017</v>
      </c>
      <c r="C882" s="43" t="s">
        <v>249</v>
      </c>
      <c r="D882" s="106" t="s">
        <v>8</v>
      </c>
      <c r="E882" s="87">
        <v>3000</v>
      </c>
      <c r="F882" s="51">
        <f t="shared" si="34"/>
        <v>4.5734705171223116</v>
      </c>
      <c r="G882" s="50">
        <f t="shared" si="35"/>
        <v>5.1731790668343693</v>
      </c>
      <c r="H882" s="90">
        <v>579.91420000000005</v>
      </c>
      <c r="I882" s="88" t="s">
        <v>12</v>
      </c>
      <c r="J882" s="55" t="s">
        <v>472</v>
      </c>
      <c r="K882" s="90" t="s">
        <v>534</v>
      </c>
      <c r="L882" s="89" t="s">
        <v>1052</v>
      </c>
      <c r="M882" s="45" t="s">
        <v>473</v>
      </c>
    </row>
    <row r="883" spans="1:13" x14ac:dyDescent="0.2">
      <c r="A883" s="85">
        <v>42085</v>
      </c>
      <c r="B883" s="94" t="s">
        <v>943</v>
      </c>
      <c r="C883" s="43" t="s">
        <v>94</v>
      </c>
      <c r="D883" s="106" t="s">
        <v>8</v>
      </c>
      <c r="E883" s="87">
        <v>200</v>
      </c>
      <c r="F883" s="51">
        <f t="shared" si="34"/>
        <v>0.30489803447482078</v>
      </c>
      <c r="G883" s="50">
        <f t="shared" si="35"/>
        <v>0.34487860445562463</v>
      </c>
      <c r="H883" s="90">
        <v>579.91420000000005</v>
      </c>
      <c r="I883" s="88" t="s">
        <v>39</v>
      </c>
      <c r="J883" s="55" t="s">
        <v>472</v>
      </c>
      <c r="K883" s="90" t="s">
        <v>535</v>
      </c>
      <c r="L883" s="89" t="s">
        <v>1052</v>
      </c>
      <c r="M883" s="45" t="s">
        <v>473</v>
      </c>
    </row>
    <row r="884" spans="1:13" x14ac:dyDescent="0.2">
      <c r="A884" s="85">
        <v>42085</v>
      </c>
      <c r="B884" s="94" t="s">
        <v>952</v>
      </c>
      <c r="C884" s="43" t="s">
        <v>94</v>
      </c>
      <c r="D884" s="106" t="s">
        <v>8</v>
      </c>
      <c r="E884" s="87">
        <v>300</v>
      </c>
      <c r="F884" s="51">
        <f t="shared" si="34"/>
        <v>0.45734705171223117</v>
      </c>
      <c r="G884" s="50">
        <f t="shared" si="35"/>
        <v>0.51731790668343691</v>
      </c>
      <c r="H884" s="90">
        <v>579.91420000000005</v>
      </c>
      <c r="I884" s="88" t="s">
        <v>39</v>
      </c>
      <c r="J884" s="55" t="s">
        <v>472</v>
      </c>
      <c r="K884" s="90" t="s">
        <v>535</v>
      </c>
      <c r="L884" s="89" t="s">
        <v>1052</v>
      </c>
      <c r="M884" s="45" t="s">
        <v>473</v>
      </c>
    </row>
    <row r="885" spans="1:13" x14ac:dyDescent="0.2">
      <c r="A885" s="85">
        <v>42085</v>
      </c>
      <c r="B885" s="94" t="s">
        <v>955</v>
      </c>
      <c r="C885" s="43" t="s">
        <v>94</v>
      </c>
      <c r="D885" s="106" t="s">
        <v>8</v>
      </c>
      <c r="E885" s="87">
        <v>850</v>
      </c>
      <c r="F885" s="51">
        <f t="shared" si="34"/>
        <v>1.2958166465179883</v>
      </c>
      <c r="G885" s="50">
        <f t="shared" si="35"/>
        <v>1.4657340689364047</v>
      </c>
      <c r="H885" s="90">
        <v>579.91420000000005</v>
      </c>
      <c r="I885" s="88" t="s">
        <v>39</v>
      </c>
      <c r="J885" s="55" t="s">
        <v>472</v>
      </c>
      <c r="K885" s="90" t="s">
        <v>535</v>
      </c>
      <c r="L885" s="89" t="s">
        <v>1052</v>
      </c>
      <c r="M885" s="45" t="s">
        <v>473</v>
      </c>
    </row>
    <row r="886" spans="1:13" x14ac:dyDescent="0.2">
      <c r="A886" s="85">
        <v>42085</v>
      </c>
      <c r="B886" s="94" t="s">
        <v>956</v>
      </c>
      <c r="C886" s="43" t="s">
        <v>94</v>
      </c>
      <c r="D886" s="106" t="s">
        <v>8</v>
      </c>
      <c r="E886" s="87">
        <v>850</v>
      </c>
      <c r="F886" s="51">
        <f t="shared" si="34"/>
        <v>1.2958166465179883</v>
      </c>
      <c r="G886" s="50">
        <f t="shared" si="35"/>
        <v>1.4657340689364047</v>
      </c>
      <c r="H886" s="90">
        <v>579.91420000000005</v>
      </c>
      <c r="I886" s="88" t="s">
        <v>39</v>
      </c>
      <c r="J886" s="55" t="s">
        <v>472</v>
      </c>
      <c r="K886" s="90" t="s">
        <v>535</v>
      </c>
      <c r="L886" s="89" t="s">
        <v>1052</v>
      </c>
      <c r="M886" s="45" t="s">
        <v>473</v>
      </c>
    </row>
    <row r="887" spans="1:13" x14ac:dyDescent="0.2">
      <c r="A887" s="85">
        <v>42085</v>
      </c>
      <c r="B887" s="94" t="s">
        <v>951</v>
      </c>
      <c r="C887" s="43" t="s">
        <v>94</v>
      </c>
      <c r="D887" s="106" t="s">
        <v>8</v>
      </c>
      <c r="E887" s="87">
        <v>200</v>
      </c>
      <c r="F887" s="51">
        <f t="shared" si="34"/>
        <v>0.30489803447482078</v>
      </c>
      <c r="G887" s="50">
        <f t="shared" si="35"/>
        <v>0.34487860445562463</v>
      </c>
      <c r="H887" s="90">
        <v>579.91420000000005</v>
      </c>
      <c r="I887" s="88" t="s">
        <v>39</v>
      </c>
      <c r="J887" s="55" t="s">
        <v>472</v>
      </c>
      <c r="K887" s="90" t="s">
        <v>535</v>
      </c>
      <c r="L887" s="89" t="s">
        <v>1052</v>
      </c>
      <c r="M887" s="45" t="s">
        <v>473</v>
      </c>
    </row>
    <row r="888" spans="1:13" x14ac:dyDescent="0.2">
      <c r="A888" s="85">
        <v>42085</v>
      </c>
      <c r="B888" s="94" t="s">
        <v>957</v>
      </c>
      <c r="C888" s="43" t="s">
        <v>94</v>
      </c>
      <c r="D888" s="106" t="s">
        <v>8</v>
      </c>
      <c r="E888" s="87">
        <v>200</v>
      </c>
      <c r="F888" s="51">
        <f t="shared" si="34"/>
        <v>0.30489803447482078</v>
      </c>
      <c r="G888" s="50">
        <f t="shared" si="35"/>
        <v>0.34487860445562463</v>
      </c>
      <c r="H888" s="90">
        <v>579.91420000000005</v>
      </c>
      <c r="I888" s="88" t="s">
        <v>39</v>
      </c>
      <c r="J888" s="55" t="s">
        <v>472</v>
      </c>
      <c r="K888" s="90" t="s">
        <v>535</v>
      </c>
      <c r="L888" s="89" t="s">
        <v>1052</v>
      </c>
      <c r="M888" s="45" t="s">
        <v>473</v>
      </c>
    </row>
    <row r="889" spans="1:13" x14ac:dyDescent="0.2">
      <c r="A889" s="85">
        <v>42085</v>
      </c>
      <c r="B889" s="94" t="s">
        <v>946</v>
      </c>
      <c r="C889" s="43" t="s">
        <v>94</v>
      </c>
      <c r="D889" s="106" t="s">
        <v>8</v>
      </c>
      <c r="E889" s="87">
        <v>1000</v>
      </c>
      <c r="F889" s="51">
        <f t="shared" si="34"/>
        <v>1.5244901723741038</v>
      </c>
      <c r="G889" s="50">
        <f t="shared" si="35"/>
        <v>1.724393022278123</v>
      </c>
      <c r="H889" s="90">
        <v>579.91420000000005</v>
      </c>
      <c r="I889" s="88" t="s">
        <v>39</v>
      </c>
      <c r="J889" s="55" t="s">
        <v>472</v>
      </c>
      <c r="K889" s="90" t="s">
        <v>535</v>
      </c>
      <c r="L889" s="89" t="s">
        <v>1052</v>
      </c>
      <c r="M889" s="45" t="s">
        <v>473</v>
      </c>
    </row>
    <row r="890" spans="1:13" x14ac:dyDescent="0.2">
      <c r="A890" s="85">
        <v>42085</v>
      </c>
      <c r="B890" s="94" t="s">
        <v>947</v>
      </c>
      <c r="C890" s="43" t="s">
        <v>94</v>
      </c>
      <c r="D890" s="106" t="s">
        <v>8</v>
      </c>
      <c r="E890" s="87">
        <v>200</v>
      </c>
      <c r="F890" s="51">
        <f t="shared" si="34"/>
        <v>0.30489803447482078</v>
      </c>
      <c r="G890" s="50">
        <f t="shared" si="35"/>
        <v>0.34487860445562463</v>
      </c>
      <c r="H890" s="90">
        <v>579.91420000000005</v>
      </c>
      <c r="I890" s="88" t="s">
        <v>39</v>
      </c>
      <c r="J890" s="55" t="s">
        <v>472</v>
      </c>
      <c r="K890" s="90" t="s">
        <v>535</v>
      </c>
      <c r="L890" s="89" t="s">
        <v>1052</v>
      </c>
      <c r="M890" s="45" t="s">
        <v>473</v>
      </c>
    </row>
    <row r="891" spans="1:13" x14ac:dyDescent="0.2">
      <c r="A891" s="85">
        <v>42085</v>
      </c>
      <c r="B891" s="94" t="s">
        <v>958</v>
      </c>
      <c r="C891" s="43" t="s">
        <v>94</v>
      </c>
      <c r="D891" s="106" t="s">
        <v>8</v>
      </c>
      <c r="E891" s="87">
        <v>200</v>
      </c>
      <c r="F891" s="51">
        <f t="shared" si="34"/>
        <v>0.30489803447482078</v>
      </c>
      <c r="G891" s="50">
        <f t="shared" si="35"/>
        <v>0.34487860445562463</v>
      </c>
      <c r="H891" s="90">
        <v>579.91420000000005</v>
      </c>
      <c r="I891" s="88" t="s">
        <v>39</v>
      </c>
      <c r="J891" s="55" t="s">
        <v>472</v>
      </c>
      <c r="K891" s="90" t="s">
        <v>535</v>
      </c>
      <c r="L891" s="89" t="s">
        <v>1052</v>
      </c>
      <c r="M891" s="45" t="s">
        <v>473</v>
      </c>
    </row>
    <row r="892" spans="1:13" x14ac:dyDescent="0.2">
      <c r="A892" s="85">
        <v>42085</v>
      </c>
      <c r="B892" s="94" t="s">
        <v>959</v>
      </c>
      <c r="C892" s="43" t="s">
        <v>94</v>
      </c>
      <c r="D892" s="106" t="s">
        <v>8</v>
      </c>
      <c r="E892" s="87">
        <v>4800</v>
      </c>
      <c r="F892" s="51">
        <f t="shared" si="34"/>
        <v>7.3175528273956987</v>
      </c>
      <c r="G892" s="50">
        <f t="shared" si="35"/>
        <v>8.2770865069349906</v>
      </c>
      <c r="H892" s="90">
        <v>579.91420000000005</v>
      </c>
      <c r="I892" s="88" t="s">
        <v>39</v>
      </c>
      <c r="J892" s="55" t="s">
        <v>472</v>
      </c>
      <c r="K892" s="90" t="s">
        <v>535</v>
      </c>
      <c r="L892" s="89" t="s">
        <v>1052</v>
      </c>
      <c r="M892" s="45" t="s">
        <v>473</v>
      </c>
    </row>
    <row r="893" spans="1:13" x14ac:dyDescent="0.2">
      <c r="A893" s="85">
        <v>42085</v>
      </c>
      <c r="B893" s="94" t="s">
        <v>960</v>
      </c>
      <c r="C893" s="43" t="s">
        <v>94</v>
      </c>
      <c r="D893" s="106" t="s">
        <v>8</v>
      </c>
      <c r="E893" s="87">
        <v>600</v>
      </c>
      <c r="F893" s="51">
        <f t="shared" si="34"/>
        <v>0.91469410342446233</v>
      </c>
      <c r="G893" s="50">
        <f t="shared" si="35"/>
        <v>1.0346358133668738</v>
      </c>
      <c r="H893" s="90">
        <v>579.91420000000005</v>
      </c>
      <c r="I893" s="88" t="s">
        <v>39</v>
      </c>
      <c r="J893" s="55" t="s">
        <v>472</v>
      </c>
      <c r="K893" s="90" t="s">
        <v>535</v>
      </c>
      <c r="L893" s="89" t="s">
        <v>1052</v>
      </c>
      <c r="M893" s="45" t="s">
        <v>473</v>
      </c>
    </row>
    <row r="894" spans="1:13" x14ac:dyDescent="0.2">
      <c r="A894" s="85">
        <v>42085</v>
      </c>
      <c r="B894" s="94" t="s">
        <v>931</v>
      </c>
      <c r="C894" s="43" t="s">
        <v>215</v>
      </c>
      <c r="D894" s="106" t="s">
        <v>8</v>
      </c>
      <c r="E894" s="87">
        <v>1200</v>
      </c>
      <c r="F894" s="51">
        <f t="shared" si="34"/>
        <v>1.8293882068489247</v>
      </c>
      <c r="G894" s="50">
        <f t="shared" si="35"/>
        <v>2.0692716267337476</v>
      </c>
      <c r="H894" s="90">
        <v>579.91420000000005</v>
      </c>
      <c r="I894" s="88" t="s">
        <v>39</v>
      </c>
      <c r="J894" s="55" t="s">
        <v>472</v>
      </c>
      <c r="K894" s="90" t="s">
        <v>535</v>
      </c>
      <c r="L894" s="89" t="s">
        <v>1052</v>
      </c>
      <c r="M894" s="45" t="s">
        <v>473</v>
      </c>
    </row>
    <row r="895" spans="1:13" x14ac:dyDescent="0.2">
      <c r="A895" s="85">
        <v>42085</v>
      </c>
      <c r="B895" s="94" t="s">
        <v>932</v>
      </c>
      <c r="C895" s="43" t="s">
        <v>249</v>
      </c>
      <c r="D895" s="106" t="s">
        <v>8</v>
      </c>
      <c r="E895" s="87">
        <v>3000</v>
      </c>
      <c r="F895" s="51">
        <f t="shared" si="34"/>
        <v>4.5734705171223116</v>
      </c>
      <c r="G895" s="50">
        <f t="shared" si="35"/>
        <v>5.1731790668343693</v>
      </c>
      <c r="H895" s="90">
        <v>579.91420000000005</v>
      </c>
      <c r="I895" s="88" t="s">
        <v>39</v>
      </c>
      <c r="J895" s="55" t="s">
        <v>472</v>
      </c>
      <c r="K895" s="90" t="s">
        <v>535</v>
      </c>
      <c r="L895" s="89" t="s">
        <v>1052</v>
      </c>
      <c r="M895" s="45" t="s">
        <v>473</v>
      </c>
    </row>
    <row r="896" spans="1:13" x14ac:dyDescent="0.2">
      <c r="A896" s="85">
        <v>42086</v>
      </c>
      <c r="B896" s="94" t="s">
        <v>1026</v>
      </c>
      <c r="C896" s="43" t="s">
        <v>94</v>
      </c>
      <c r="D896" s="106" t="s">
        <v>8</v>
      </c>
      <c r="E896" s="87">
        <v>200</v>
      </c>
      <c r="F896" s="51">
        <f t="shared" si="34"/>
        <v>0.30489803447482078</v>
      </c>
      <c r="G896" s="50">
        <f t="shared" si="35"/>
        <v>0.34487860445562463</v>
      </c>
      <c r="H896" s="90">
        <v>579.91420000000005</v>
      </c>
      <c r="I896" s="88" t="s">
        <v>12</v>
      </c>
      <c r="J896" s="55" t="s">
        <v>472</v>
      </c>
      <c r="K896" s="90" t="s">
        <v>534</v>
      </c>
      <c r="L896" s="89" t="s">
        <v>1052</v>
      </c>
      <c r="M896" s="45" t="s">
        <v>473</v>
      </c>
    </row>
    <row r="897" spans="1:13" x14ac:dyDescent="0.2">
      <c r="A897" s="85">
        <v>42086</v>
      </c>
      <c r="B897" s="94" t="s">
        <v>1027</v>
      </c>
      <c r="C897" s="43" t="s">
        <v>94</v>
      </c>
      <c r="D897" s="106" t="s">
        <v>8</v>
      </c>
      <c r="E897" s="87">
        <v>4000</v>
      </c>
      <c r="F897" s="51">
        <f t="shared" ref="F897:F960" si="36">E897/655.957</f>
        <v>6.0979606894964151</v>
      </c>
      <c r="G897" s="50">
        <f t="shared" ref="G897:G960" si="37">E897/H897</f>
        <v>6.8975720891124919</v>
      </c>
      <c r="H897" s="90">
        <v>579.91420000000005</v>
      </c>
      <c r="I897" s="88" t="s">
        <v>12</v>
      </c>
      <c r="J897" s="55" t="s">
        <v>472</v>
      </c>
      <c r="K897" s="90" t="s">
        <v>534</v>
      </c>
      <c r="L897" s="89" t="s">
        <v>1052</v>
      </c>
      <c r="M897" s="45" t="s">
        <v>473</v>
      </c>
    </row>
    <row r="898" spans="1:13" x14ac:dyDescent="0.2">
      <c r="A898" s="85">
        <v>42086</v>
      </c>
      <c r="B898" s="94" t="s">
        <v>1028</v>
      </c>
      <c r="C898" s="43" t="s">
        <v>249</v>
      </c>
      <c r="D898" s="106" t="s">
        <v>8</v>
      </c>
      <c r="E898" s="87">
        <v>3000</v>
      </c>
      <c r="F898" s="51">
        <f t="shared" si="36"/>
        <v>4.5734705171223116</v>
      </c>
      <c r="G898" s="50">
        <f t="shared" si="37"/>
        <v>5.1731790668343693</v>
      </c>
      <c r="H898" s="90">
        <v>579.91420000000005</v>
      </c>
      <c r="I898" s="88" t="s">
        <v>12</v>
      </c>
      <c r="J898" s="55" t="s">
        <v>472</v>
      </c>
      <c r="K898" s="90" t="s">
        <v>534</v>
      </c>
      <c r="L898" s="89" t="s">
        <v>1052</v>
      </c>
      <c r="M898" s="45" t="s">
        <v>473</v>
      </c>
    </row>
    <row r="899" spans="1:13" x14ac:dyDescent="0.2">
      <c r="A899" s="85">
        <v>42086</v>
      </c>
      <c r="B899" s="94" t="s">
        <v>1029</v>
      </c>
      <c r="C899" s="43" t="s">
        <v>94</v>
      </c>
      <c r="D899" s="106" t="s">
        <v>8</v>
      </c>
      <c r="E899" s="87">
        <v>600</v>
      </c>
      <c r="F899" s="51">
        <f t="shared" si="36"/>
        <v>0.91469410342446233</v>
      </c>
      <c r="G899" s="50">
        <f t="shared" si="37"/>
        <v>1.0346358133668738</v>
      </c>
      <c r="H899" s="90">
        <v>579.91420000000005</v>
      </c>
      <c r="I899" s="88" t="s">
        <v>12</v>
      </c>
      <c r="J899" s="55" t="s">
        <v>472</v>
      </c>
      <c r="K899" s="90" t="s">
        <v>534</v>
      </c>
      <c r="L899" s="89" t="s">
        <v>1052</v>
      </c>
      <c r="M899" s="45" t="s">
        <v>473</v>
      </c>
    </row>
    <row r="900" spans="1:13" x14ac:dyDescent="0.2">
      <c r="A900" s="85">
        <v>42087</v>
      </c>
      <c r="B900" s="94" t="s">
        <v>775</v>
      </c>
      <c r="C900" s="43" t="s">
        <v>103</v>
      </c>
      <c r="D900" s="110" t="s">
        <v>9</v>
      </c>
      <c r="E900" s="87">
        <v>100000</v>
      </c>
      <c r="F900" s="51">
        <f t="shared" si="36"/>
        <v>152.44901723741037</v>
      </c>
      <c r="G900" s="50">
        <f t="shared" si="37"/>
        <v>172.43930222781231</v>
      </c>
      <c r="H900" s="90">
        <v>579.91420000000005</v>
      </c>
      <c r="I900" s="88" t="s">
        <v>35</v>
      </c>
      <c r="J900" s="55" t="s">
        <v>472</v>
      </c>
      <c r="K900" s="90" t="s">
        <v>561</v>
      </c>
      <c r="L900" s="89" t="s">
        <v>1052</v>
      </c>
      <c r="M900" s="45" t="s">
        <v>473</v>
      </c>
    </row>
    <row r="901" spans="1:13" x14ac:dyDescent="0.2">
      <c r="A901" s="85">
        <v>42087</v>
      </c>
      <c r="B901" s="94" t="s">
        <v>774</v>
      </c>
      <c r="C901" s="43" t="s">
        <v>94</v>
      </c>
      <c r="D901" s="110" t="s">
        <v>9</v>
      </c>
      <c r="E901" s="87">
        <v>600</v>
      </c>
      <c r="F901" s="51">
        <f t="shared" si="36"/>
        <v>0.91469410342446233</v>
      </c>
      <c r="G901" s="50">
        <f t="shared" si="37"/>
        <v>1.0346358133668738</v>
      </c>
      <c r="H901" s="90">
        <v>579.91420000000005</v>
      </c>
      <c r="I901" s="88" t="s">
        <v>35</v>
      </c>
      <c r="J901" s="55" t="s">
        <v>472</v>
      </c>
      <c r="K901" s="90" t="s">
        <v>561</v>
      </c>
      <c r="L901" s="89" t="s">
        <v>1052</v>
      </c>
      <c r="M901" s="45" t="s">
        <v>473</v>
      </c>
    </row>
    <row r="902" spans="1:13" x14ac:dyDescent="0.2">
      <c r="A902" s="85">
        <v>42087</v>
      </c>
      <c r="B902" s="94" t="s">
        <v>773</v>
      </c>
      <c r="C902" s="43" t="s">
        <v>94</v>
      </c>
      <c r="D902" s="110" t="s">
        <v>9</v>
      </c>
      <c r="E902" s="87">
        <v>600</v>
      </c>
      <c r="F902" s="51">
        <f t="shared" si="36"/>
        <v>0.91469410342446233</v>
      </c>
      <c r="G902" s="50">
        <f t="shared" si="37"/>
        <v>1.0346358133668738</v>
      </c>
      <c r="H902" s="90">
        <v>579.91420000000005</v>
      </c>
      <c r="I902" s="88" t="s">
        <v>35</v>
      </c>
      <c r="J902" s="55" t="s">
        <v>472</v>
      </c>
      <c r="K902" s="90" t="s">
        <v>561</v>
      </c>
      <c r="L902" s="89" t="s">
        <v>1052</v>
      </c>
      <c r="M902" s="45" t="s">
        <v>473</v>
      </c>
    </row>
    <row r="903" spans="1:13" x14ac:dyDescent="0.2">
      <c r="A903" s="85">
        <v>42087</v>
      </c>
      <c r="B903" s="94" t="s">
        <v>826</v>
      </c>
      <c r="C903" s="43" t="s">
        <v>135</v>
      </c>
      <c r="D903" s="110" t="s">
        <v>8</v>
      </c>
      <c r="E903" s="87">
        <v>100000</v>
      </c>
      <c r="F903" s="51">
        <f t="shared" si="36"/>
        <v>152.44901723741037</v>
      </c>
      <c r="G903" s="50">
        <f t="shared" si="37"/>
        <v>172.43930222781231</v>
      </c>
      <c r="H903" s="90">
        <v>579.91420000000005</v>
      </c>
      <c r="I903" s="88" t="s">
        <v>12</v>
      </c>
      <c r="J903" s="55" t="s">
        <v>472</v>
      </c>
      <c r="K903" s="90" t="s">
        <v>562</v>
      </c>
      <c r="L903" s="89" t="s">
        <v>1052</v>
      </c>
      <c r="M903" s="45" t="s">
        <v>473</v>
      </c>
    </row>
    <row r="904" spans="1:13" x14ac:dyDescent="0.2">
      <c r="A904" s="85">
        <v>42087</v>
      </c>
      <c r="B904" s="94" t="s">
        <v>255</v>
      </c>
      <c r="C904" s="43" t="s">
        <v>94</v>
      </c>
      <c r="D904" s="106" t="s">
        <v>8</v>
      </c>
      <c r="E904" s="87">
        <v>600</v>
      </c>
      <c r="F904" s="51">
        <f t="shared" si="36"/>
        <v>0.91469410342446233</v>
      </c>
      <c r="G904" s="50">
        <f t="shared" si="37"/>
        <v>1.0346358133668738</v>
      </c>
      <c r="H904" s="90">
        <v>579.91420000000005</v>
      </c>
      <c r="I904" s="88" t="s">
        <v>12</v>
      </c>
      <c r="J904" s="55" t="s">
        <v>472</v>
      </c>
      <c r="K904" s="90" t="s">
        <v>563</v>
      </c>
      <c r="L904" s="89" t="s">
        <v>1052</v>
      </c>
      <c r="M904" s="45" t="s">
        <v>473</v>
      </c>
    </row>
    <row r="905" spans="1:13" x14ac:dyDescent="0.2">
      <c r="A905" s="85">
        <v>42087</v>
      </c>
      <c r="B905" s="94" t="s">
        <v>257</v>
      </c>
      <c r="C905" s="43" t="s">
        <v>94</v>
      </c>
      <c r="D905" s="106" t="s">
        <v>8</v>
      </c>
      <c r="E905" s="87">
        <v>600</v>
      </c>
      <c r="F905" s="51">
        <f t="shared" si="36"/>
        <v>0.91469410342446233</v>
      </c>
      <c r="G905" s="50">
        <f t="shared" si="37"/>
        <v>1.0346358133668738</v>
      </c>
      <c r="H905" s="90">
        <v>579.91420000000005</v>
      </c>
      <c r="I905" s="88" t="s">
        <v>12</v>
      </c>
      <c r="J905" s="55" t="s">
        <v>472</v>
      </c>
      <c r="K905" s="90" t="s">
        <v>563</v>
      </c>
      <c r="L905" s="89" t="s">
        <v>1052</v>
      </c>
      <c r="M905" s="45" t="s">
        <v>473</v>
      </c>
    </row>
    <row r="906" spans="1:13" x14ac:dyDescent="0.2">
      <c r="A906" s="85">
        <v>42088</v>
      </c>
      <c r="B906" s="42" t="s">
        <v>762</v>
      </c>
      <c r="C906" s="43" t="s">
        <v>94</v>
      </c>
      <c r="D906" s="109" t="s">
        <v>14</v>
      </c>
      <c r="E906" s="87">
        <v>1200</v>
      </c>
      <c r="F906" s="51">
        <f t="shared" si="36"/>
        <v>1.8293882068489247</v>
      </c>
      <c r="G906" s="50">
        <f t="shared" si="37"/>
        <v>2.0692716267337476</v>
      </c>
      <c r="H906" s="90">
        <v>579.91420000000005</v>
      </c>
      <c r="I906" s="88" t="s">
        <v>15</v>
      </c>
      <c r="J906" s="55" t="s">
        <v>472</v>
      </c>
      <c r="K906" s="90" t="s">
        <v>570</v>
      </c>
      <c r="L906" s="89" t="s">
        <v>1052</v>
      </c>
      <c r="M906" s="45" t="s">
        <v>473</v>
      </c>
    </row>
    <row r="907" spans="1:13" x14ac:dyDescent="0.2">
      <c r="A907" s="85">
        <v>42088</v>
      </c>
      <c r="B907" s="42" t="s">
        <v>763</v>
      </c>
      <c r="C907" s="43" t="s">
        <v>94</v>
      </c>
      <c r="D907" s="109" t="s">
        <v>14</v>
      </c>
      <c r="E907" s="87">
        <v>1500</v>
      </c>
      <c r="F907" s="51">
        <f t="shared" si="36"/>
        <v>2.2867352585611558</v>
      </c>
      <c r="G907" s="50">
        <f t="shared" si="37"/>
        <v>2.5865895334171847</v>
      </c>
      <c r="H907" s="90">
        <v>579.91420000000005</v>
      </c>
      <c r="I907" s="88" t="s">
        <v>15</v>
      </c>
      <c r="J907" s="55" t="s">
        <v>472</v>
      </c>
      <c r="K907" s="90" t="s">
        <v>570</v>
      </c>
      <c r="L907" s="89" t="s">
        <v>1052</v>
      </c>
      <c r="M907" s="45" t="s">
        <v>473</v>
      </c>
    </row>
    <row r="908" spans="1:13" x14ac:dyDescent="0.2">
      <c r="A908" s="85">
        <v>42088</v>
      </c>
      <c r="B908" s="42" t="s">
        <v>764</v>
      </c>
      <c r="C908" s="43" t="s">
        <v>94</v>
      </c>
      <c r="D908" s="109" t="s">
        <v>14</v>
      </c>
      <c r="E908" s="87">
        <v>300</v>
      </c>
      <c r="F908" s="51">
        <f t="shared" si="36"/>
        <v>0.45734705171223117</v>
      </c>
      <c r="G908" s="50">
        <f t="shared" si="37"/>
        <v>0.51731790668343691</v>
      </c>
      <c r="H908" s="90">
        <v>579.91420000000005</v>
      </c>
      <c r="I908" s="88" t="s">
        <v>15</v>
      </c>
      <c r="J908" s="55" t="s">
        <v>472</v>
      </c>
      <c r="K908" s="90" t="s">
        <v>570</v>
      </c>
      <c r="L908" s="89" t="s">
        <v>1052</v>
      </c>
      <c r="M908" s="45" t="s">
        <v>473</v>
      </c>
    </row>
    <row r="909" spans="1:13" x14ac:dyDescent="0.2">
      <c r="A909" s="85">
        <v>42088</v>
      </c>
      <c r="B909" s="42" t="s">
        <v>765</v>
      </c>
      <c r="C909" s="43" t="s">
        <v>94</v>
      </c>
      <c r="D909" s="109" t="s">
        <v>14</v>
      </c>
      <c r="E909" s="87">
        <v>300</v>
      </c>
      <c r="F909" s="51">
        <f t="shared" si="36"/>
        <v>0.45734705171223117</v>
      </c>
      <c r="G909" s="50">
        <f t="shared" si="37"/>
        <v>0.51731790668343691</v>
      </c>
      <c r="H909" s="90">
        <v>579.91420000000005</v>
      </c>
      <c r="I909" s="88" t="s">
        <v>15</v>
      </c>
      <c r="J909" s="55" t="s">
        <v>472</v>
      </c>
      <c r="K909" s="90" t="s">
        <v>570</v>
      </c>
      <c r="L909" s="89" t="s">
        <v>1052</v>
      </c>
      <c r="M909" s="45" t="s">
        <v>473</v>
      </c>
    </row>
    <row r="910" spans="1:13" x14ac:dyDescent="0.2">
      <c r="A910" s="85">
        <v>42088</v>
      </c>
      <c r="B910" s="42" t="s">
        <v>766</v>
      </c>
      <c r="C910" s="43" t="s">
        <v>770</v>
      </c>
      <c r="D910" s="109" t="s">
        <v>11</v>
      </c>
      <c r="E910" s="87">
        <v>1000</v>
      </c>
      <c r="F910" s="51">
        <f t="shared" si="36"/>
        <v>1.5244901723741038</v>
      </c>
      <c r="G910" s="50">
        <f t="shared" si="37"/>
        <v>1.724393022278123</v>
      </c>
      <c r="H910" s="90">
        <v>579.91420000000005</v>
      </c>
      <c r="I910" s="88" t="s">
        <v>15</v>
      </c>
      <c r="J910" s="55" t="s">
        <v>472</v>
      </c>
      <c r="K910" s="90" t="s">
        <v>570</v>
      </c>
      <c r="L910" s="89" t="s">
        <v>1052</v>
      </c>
      <c r="M910" s="45" t="s">
        <v>473</v>
      </c>
    </row>
    <row r="911" spans="1:13" x14ac:dyDescent="0.2">
      <c r="A911" s="85">
        <v>42088</v>
      </c>
      <c r="B911" s="42" t="s">
        <v>767</v>
      </c>
      <c r="C911" s="43" t="s">
        <v>205</v>
      </c>
      <c r="D911" s="109" t="s">
        <v>14</v>
      </c>
      <c r="E911" s="87">
        <v>1000</v>
      </c>
      <c r="F911" s="51">
        <f t="shared" si="36"/>
        <v>1.5244901723741038</v>
      </c>
      <c r="G911" s="50">
        <f t="shared" si="37"/>
        <v>1.724393022278123</v>
      </c>
      <c r="H911" s="90">
        <v>579.91420000000005</v>
      </c>
      <c r="I911" s="88" t="s">
        <v>15</v>
      </c>
      <c r="J911" s="55" t="s">
        <v>472</v>
      </c>
      <c r="K911" s="90" t="s">
        <v>570</v>
      </c>
      <c r="L911" s="89" t="s">
        <v>1052</v>
      </c>
      <c r="M911" s="45" t="s">
        <v>473</v>
      </c>
    </row>
    <row r="912" spans="1:13" x14ac:dyDescent="0.2">
      <c r="A912" s="85">
        <v>42088</v>
      </c>
      <c r="B912" s="42" t="s">
        <v>768</v>
      </c>
      <c r="C912" s="43" t="s">
        <v>94</v>
      </c>
      <c r="D912" s="109" t="s">
        <v>14</v>
      </c>
      <c r="E912" s="87">
        <v>1500</v>
      </c>
      <c r="F912" s="51">
        <f t="shared" si="36"/>
        <v>2.2867352585611558</v>
      </c>
      <c r="G912" s="50">
        <f t="shared" si="37"/>
        <v>2.5865895334171847</v>
      </c>
      <c r="H912" s="90">
        <v>579.91420000000005</v>
      </c>
      <c r="I912" s="88" t="s">
        <v>15</v>
      </c>
      <c r="J912" s="55" t="s">
        <v>472</v>
      </c>
      <c r="K912" s="90" t="s">
        <v>570</v>
      </c>
      <c r="L912" s="89" t="s">
        <v>1052</v>
      </c>
      <c r="M912" s="45" t="s">
        <v>473</v>
      </c>
    </row>
    <row r="913" spans="1:13" x14ac:dyDescent="0.2">
      <c r="A913" s="85">
        <v>42088</v>
      </c>
      <c r="B913" s="94" t="s">
        <v>769</v>
      </c>
      <c r="C913" s="43" t="s">
        <v>94</v>
      </c>
      <c r="D913" s="109" t="s">
        <v>14</v>
      </c>
      <c r="E913" s="87">
        <v>800</v>
      </c>
      <c r="F913" s="51">
        <f t="shared" si="36"/>
        <v>1.2195921378992831</v>
      </c>
      <c r="G913" s="50">
        <f t="shared" si="37"/>
        <v>1.3795144178224985</v>
      </c>
      <c r="H913" s="90">
        <v>579.91420000000005</v>
      </c>
      <c r="I913" s="88" t="s">
        <v>15</v>
      </c>
      <c r="J913" s="55" t="s">
        <v>472</v>
      </c>
      <c r="K913" s="90" t="s">
        <v>570</v>
      </c>
      <c r="L913" s="89" t="s">
        <v>1052</v>
      </c>
      <c r="M913" s="45" t="s">
        <v>473</v>
      </c>
    </row>
    <row r="914" spans="1:13" x14ac:dyDescent="0.2">
      <c r="A914" s="85">
        <v>42088</v>
      </c>
      <c r="B914" s="94" t="s">
        <v>827</v>
      </c>
      <c r="C914" s="43" t="s">
        <v>113</v>
      </c>
      <c r="D914" s="110" t="s">
        <v>9</v>
      </c>
      <c r="E914" s="87">
        <v>9925</v>
      </c>
      <c r="F914" s="51">
        <f t="shared" si="36"/>
        <v>15.130564960812981</v>
      </c>
      <c r="G914" s="50">
        <f t="shared" si="37"/>
        <v>17.114600746110373</v>
      </c>
      <c r="H914" s="90">
        <v>579.91420000000005</v>
      </c>
      <c r="I914" s="88" t="s">
        <v>35</v>
      </c>
      <c r="J914" s="55" t="s">
        <v>472</v>
      </c>
      <c r="K914" s="90" t="s">
        <v>564</v>
      </c>
      <c r="L914" s="89" t="s">
        <v>1052</v>
      </c>
      <c r="M914" s="45" t="s">
        <v>473</v>
      </c>
    </row>
    <row r="915" spans="1:13" x14ac:dyDescent="0.2">
      <c r="A915" s="85">
        <v>42088</v>
      </c>
      <c r="B915" s="94" t="s">
        <v>832</v>
      </c>
      <c r="C915" s="43" t="s">
        <v>94</v>
      </c>
      <c r="D915" s="110" t="s">
        <v>9</v>
      </c>
      <c r="E915" s="87">
        <v>300</v>
      </c>
      <c r="F915" s="51">
        <f t="shared" si="36"/>
        <v>0.45734705171223117</v>
      </c>
      <c r="G915" s="50">
        <f t="shared" si="37"/>
        <v>0.51731790668343691</v>
      </c>
      <c r="H915" s="90">
        <v>579.91420000000005</v>
      </c>
      <c r="I915" s="88" t="s">
        <v>35</v>
      </c>
      <c r="J915" s="55" t="s">
        <v>472</v>
      </c>
      <c r="K915" s="90" t="s">
        <v>564</v>
      </c>
      <c r="L915" s="89" t="s">
        <v>1052</v>
      </c>
      <c r="M915" s="45" t="s">
        <v>473</v>
      </c>
    </row>
    <row r="916" spans="1:13" x14ac:dyDescent="0.2">
      <c r="A916" s="85">
        <v>42088</v>
      </c>
      <c r="B916" s="94" t="s">
        <v>840</v>
      </c>
      <c r="C916" s="43" t="s">
        <v>94</v>
      </c>
      <c r="D916" s="110" t="s">
        <v>9</v>
      </c>
      <c r="E916" s="87">
        <v>1400</v>
      </c>
      <c r="F916" s="51">
        <f t="shared" si="36"/>
        <v>2.1342862413237453</v>
      </c>
      <c r="G916" s="50">
        <f t="shared" si="37"/>
        <v>2.4141502311893723</v>
      </c>
      <c r="H916" s="90">
        <v>579.91420000000005</v>
      </c>
      <c r="I916" s="88" t="s">
        <v>35</v>
      </c>
      <c r="J916" s="55" t="s">
        <v>472</v>
      </c>
      <c r="K916" s="90" t="s">
        <v>566</v>
      </c>
      <c r="L916" s="89" t="s">
        <v>1052</v>
      </c>
      <c r="M916" s="45" t="s">
        <v>473</v>
      </c>
    </row>
    <row r="917" spans="1:13" x14ac:dyDescent="0.2">
      <c r="A917" s="85">
        <v>42088</v>
      </c>
      <c r="B917" s="94" t="s">
        <v>841</v>
      </c>
      <c r="C917" s="43" t="s">
        <v>94</v>
      </c>
      <c r="D917" s="110" t="s">
        <v>9</v>
      </c>
      <c r="E917" s="87">
        <v>1400</v>
      </c>
      <c r="F917" s="51">
        <f t="shared" si="36"/>
        <v>2.1342862413237453</v>
      </c>
      <c r="G917" s="50">
        <f t="shared" si="37"/>
        <v>2.4141502311893723</v>
      </c>
      <c r="H917" s="90">
        <v>579.91420000000005</v>
      </c>
      <c r="I917" s="88" t="s">
        <v>35</v>
      </c>
      <c r="J917" s="55" t="s">
        <v>472</v>
      </c>
      <c r="K917" s="90" t="s">
        <v>566</v>
      </c>
      <c r="L917" s="89" t="s">
        <v>1052</v>
      </c>
      <c r="M917" s="45" t="s">
        <v>473</v>
      </c>
    </row>
    <row r="918" spans="1:13" x14ac:dyDescent="0.2">
      <c r="A918" s="85">
        <v>42088</v>
      </c>
      <c r="B918" s="94" t="s">
        <v>255</v>
      </c>
      <c r="C918" s="43" t="s">
        <v>94</v>
      </c>
      <c r="D918" s="106" t="s">
        <v>8</v>
      </c>
      <c r="E918" s="87">
        <v>600</v>
      </c>
      <c r="F918" s="51">
        <f t="shared" si="36"/>
        <v>0.91469410342446233</v>
      </c>
      <c r="G918" s="50">
        <f t="shared" si="37"/>
        <v>1.0346358133668738</v>
      </c>
      <c r="H918" s="90">
        <v>579.91420000000005</v>
      </c>
      <c r="I918" s="88" t="s">
        <v>12</v>
      </c>
      <c r="J918" s="55" t="s">
        <v>472</v>
      </c>
      <c r="K918" s="90" t="s">
        <v>567</v>
      </c>
      <c r="L918" s="89" t="s">
        <v>1052</v>
      </c>
      <c r="M918" s="45" t="s">
        <v>473</v>
      </c>
    </row>
    <row r="919" spans="1:13" x14ac:dyDescent="0.2">
      <c r="A919" s="85">
        <v>42088</v>
      </c>
      <c r="B919" s="94" t="s">
        <v>257</v>
      </c>
      <c r="C919" s="43" t="s">
        <v>94</v>
      </c>
      <c r="D919" s="106" t="s">
        <v>8</v>
      </c>
      <c r="E919" s="87">
        <v>600</v>
      </c>
      <c r="F919" s="51">
        <f t="shared" si="36"/>
        <v>0.91469410342446233</v>
      </c>
      <c r="G919" s="50">
        <f t="shared" si="37"/>
        <v>1.0346358133668738</v>
      </c>
      <c r="H919" s="90">
        <v>579.91420000000005</v>
      </c>
      <c r="I919" s="88" t="s">
        <v>12</v>
      </c>
      <c r="J919" s="55" t="s">
        <v>472</v>
      </c>
      <c r="K919" s="90" t="s">
        <v>567</v>
      </c>
      <c r="L919" s="89" t="s">
        <v>1052</v>
      </c>
      <c r="M919" s="45" t="s">
        <v>473</v>
      </c>
    </row>
    <row r="920" spans="1:13" x14ac:dyDescent="0.2">
      <c r="A920" s="85">
        <v>42088</v>
      </c>
      <c r="B920" s="94" t="s">
        <v>1042</v>
      </c>
      <c r="C920" s="43" t="s">
        <v>102</v>
      </c>
      <c r="D920" s="106" t="s">
        <v>9</v>
      </c>
      <c r="E920" s="87">
        <v>60000</v>
      </c>
      <c r="F920" s="51">
        <f t="shared" si="36"/>
        <v>91.469410342446224</v>
      </c>
      <c r="G920" s="50">
        <f t="shared" si="37"/>
        <v>103.46358133668738</v>
      </c>
      <c r="H920" s="90">
        <v>579.91420000000005</v>
      </c>
      <c r="I920" s="88" t="s">
        <v>12</v>
      </c>
      <c r="J920" s="55" t="s">
        <v>472</v>
      </c>
      <c r="K920" s="90" t="s">
        <v>567</v>
      </c>
      <c r="L920" s="89" t="s">
        <v>1052</v>
      </c>
      <c r="M920" s="45" t="s">
        <v>473</v>
      </c>
    </row>
    <row r="921" spans="1:13" x14ac:dyDescent="0.2">
      <c r="A921" s="85">
        <v>42088</v>
      </c>
      <c r="B921" s="94" t="s">
        <v>961</v>
      </c>
      <c r="C921" s="43" t="s">
        <v>94</v>
      </c>
      <c r="D921" s="106" t="s">
        <v>8</v>
      </c>
      <c r="E921" s="87">
        <v>1200</v>
      </c>
      <c r="F921" s="51">
        <f t="shared" si="36"/>
        <v>1.8293882068489247</v>
      </c>
      <c r="G921" s="50">
        <f t="shared" si="37"/>
        <v>2.0692716267337476</v>
      </c>
      <c r="H921" s="90">
        <v>579.91420000000005</v>
      </c>
      <c r="I921" s="88" t="s">
        <v>39</v>
      </c>
      <c r="J921" s="55" t="s">
        <v>472</v>
      </c>
      <c r="K921" s="90" t="s">
        <v>565</v>
      </c>
      <c r="L921" s="89" t="s">
        <v>1052</v>
      </c>
      <c r="M921" s="45" t="s">
        <v>473</v>
      </c>
    </row>
    <row r="922" spans="1:13" x14ac:dyDescent="0.2">
      <c r="A922" s="85">
        <v>42088</v>
      </c>
      <c r="B922" s="94" t="s">
        <v>962</v>
      </c>
      <c r="C922" s="43" t="s">
        <v>94</v>
      </c>
      <c r="D922" s="106" t="s">
        <v>8</v>
      </c>
      <c r="E922" s="87">
        <v>800</v>
      </c>
      <c r="F922" s="51">
        <f t="shared" si="36"/>
        <v>1.2195921378992831</v>
      </c>
      <c r="G922" s="50">
        <f t="shared" si="37"/>
        <v>1.3795144178224985</v>
      </c>
      <c r="H922" s="90">
        <v>579.91420000000005</v>
      </c>
      <c r="I922" s="88" t="s">
        <v>39</v>
      </c>
      <c r="J922" s="55" t="s">
        <v>472</v>
      </c>
      <c r="K922" s="90" t="s">
        <v>565</v>
      </c>
      <c r="L922" s="89" t="s">
        <v>1052</v>
      </c>
      <c r="M922" s="45" t="s">
        <v>473</v>
      </c>
    </row>
    <row r="923" spans="1:13" x14ac:dyDescent="0.2">
      <c r="A923" s="85">
        <v>42088</v>
      </c>
      <c r="B923" s="94" t="s">
        <v>963</v>
      </c>
      <c r="C923" s="43" t="s">
        <v>94</v>
      </c>
      <c r="D923" s="106" t="s">
        <v>8</v>
      </c>
      <c r="E923" s="87">
        <v>300</v>
      </c>
      <c r="F923" s="51">
        <f t="shared" si="36"/>
        <v>0.45734705171223117</v>
      </c>
      <c r="G923" s="50">
        <f t="shared" si="37"/>
        <v>0.51731790668343691</v>
      </c>
      <c r="H923" s="90">
        <v>579.91420000000005</v>
      </c>
      <c r="I923" s="88" t="s">
        <v>39</v>
      </c>
      <c r="J923" s="55" t="s">
        <v>472</v>
      </c>
      <c r="K923" s="90" t="s">
        <v>565</v>
      </c>
      <c r="L923" s="89" t="s">
        <v>1052</v>
      </c>
      <c r="M923" s="45" t="s">
        <v>473</v>
      </c>
    </row>
    <row r="924" spans="1:13" x14ac:dyDescent="0.2">
      <c r="A924" s="85">
        <v>42088</v>
      </c>
      <c r="B924" s="94" t="s">
        <v>964</v>
      </c>
      <c r="C924" s="43" t="s">
        <v>94</v>
      </c>
      <c r="D924" s="106" t="s">
        <v>8</v>
      </c>
      <c r="E924" s="87">
        <v>200</v>
      </c>
      <c r="F924" s="51">
        <f t="shared" si="36"/>
        <v>0.30489803447482078</v>
      </c>
      <c r="G924" s="50">
        <f t="shared" si="37"/>
        <v>0.34487860445562463</v>
      </c>
      <c r="H924" s="90">
        <v>579.91420000000005</v>
      </c>
      <c r="I924" s="88" t="s">
        <v>39</v>
      </c>
      <c r="J924" s="55" t="s">
        <v>472</v>
      </c>
      <c r="K924" s="90" t="s">
        <v>565</v>
      </c>
      <c r="L924" s="89" t="s">
        <v>1052</v>
      </c>
      <c r="M924" s="45" t="s">
        <v>473</v>
      </c>
    </row>
    <row r="925" spans="1:13" x14ac:dyDescent="0.2">
      <c r="A925" s="85">
        <v>42088</v>
      </c>
      <c r="B925" s="94" t="s">
        <v>965</v>
      </c>
      <c r="C925" s="43" t="s">
        <v>94</v>
      </c>
      <c r="D925" s="106" t="s">
        <v>8</v>
      </c>
      <c r="E925" s="87">
        <v>100</v>
      </c>
      <c r="F925" s="51">
        <f t="shared" si="36"/>
        <v>0.15244901723741039</v>
      </c>
      <c r="G925" s="50">
        <f t="shared" si="37"/>
        <v>0.17243930222781231</v>
      </c>
      <c r="H925" s="90">
        <v>579.91420000000005</v>
      </c>
      <c r="I925" s="88" t="s">
        <v>39</v>
      </c>
      <c r="J925" s="55" t="s">
        <v>472</v>
      </c>
      <c r="K925" s="90" t="s">
        <v>565</v>
      </c>
      <c r="L925" s="89" t="s">
        <v>1052</v>
      </c>
      <c r="M925" s="45" t="s">
        <v>473</v>
      </c>
    </row>
    <row r="926" spans="1:13" x14ac:dyDescent="0.2">
      <c r="A926" s="85">
        <v>42088</v>
      </c>
      <c r="B926" s="94" t="s">
        <v>966</v>
      </c>
      <c r="C926" s="43" t="s">
        <v>94</v>
      </c>
      <c r="D926" s="106" t="s">
        <v>8</v>
      </c>
      <c r="E926" s="87">
        <v>100</v>
      </c>
      <c r="F926" s="51">
        <f t="shared" si="36"/>
        <v>0.15244901723741039</v>
      </c>
      <c r="G926" s="50">
        <f t="shared" si="37"/>
        <v>0.17243930222781231</v>
      </c>
      <c r="H926" s="90">
        <v>579.91420000000005</v>
      </c>
      <c r="I926" s="88" t="s">
        <v>39</v>
      </c>
      <c r="J926" s="55" t="s">
        <v>472</v>
      </c>
      <c r="K926" s="90" t="s">
        <v>565</v>
      </c>
      <c r="L926" s="89" t="s">
        <v>1052</v>
      </c>
      <c r="M926" s="45" t="s">
        <v>473</v>
      </c>
    </row>
    <row r="927" spans="1:13" x14ac:dyDescent="0.2">
      <c r="A927" s="85">
        <v>42088</v>
      </c>
      <c r="B927" s="94" t="s">
        <v>967</v>
      </c>
      <c r="C927" s="43" t="s">
        <v>94</v>
      </c>
      <c r="D927" s="106" t="s">
        <v>8</v>
      </c>
      <c r="E927" s="87">
        <v>100</v>
      </c>
      <c r="F927" s="51">
        <f t="shared" si="36"/>
        <v>0.15244901723741039</v>
      </c>
      <c r="G927" s="50">
        <f t="shared" si="37"/>
        <v>0.17243930222781231</v>
      </c>
      <c r="H927" s="90">
        <v>579.91420000000005</v>
      </c>
      <c r="I927" s="88" t="s">
        <v>39</v>
      </c>
      <c r="J927" s="55" t="s">
        <v>472</v>
      </c>
      <c r="K927" s="90" t="s">
        <v>565</v>
      </c>
      <c r="L927" s="89" t="s">
        <v>1052</v>
      </c>
      <c r="M927" s="45" t="s">
        <v>473</v>
      </c>
    </row>
    <row r="928" spans="1:13" x14ac:dyDescent="0.2">
      <c r="A928" s="85">
        <v>42088</v>
      </c>
      <c r="B928" s="94" t="s">
        <v>968</v>
      </c>
      <c r="C928" s="43" t="s">
        <v>94</v>
      </c>
      <c r="D928" s="106" t="s">
        <v>8</v>
      </c>
      <c r="E928" s="87">
        <v>300</v>
      </c>
      <c r="F928" s="51">
        <f t="shared" si="36"/>
        <v>0.45734705171223117</v>
      </c>
      <c r="G928" s="50">
        <f t="shared" si="37"/>
        <v>0.51731790668343691</v>
      </c>
      <c r="H928" s="90">
        <v>579.91420000000005</v>
      </c>
      <c r="I928" s="88" t="s">
        <v>39</v>
      </c>
      <c r="J928" s="55" t="s">
        <v>472</v>
      </c>
      <c r="K928" s="90" t="s">
        <v>565</v>
      </c>
      <c r="L928" s="89" t="s">
        <v>1052</v>
      </c>
      <c r="M928" s="45" t="s">
        <v>473</v>
      </c>
    </row>
    <row r="929" spans="1:13" x14ac:dyDescent="0.2">
      <c r="A929" s="85">
        <v>42088</v>
      </c>
      <c r="B929" s="94" t="s">
        <v>969</v>
      </c>
      <c r="C929" s="43" t="s">
        <v>94</v>
      </c>
      <c r="D929" s="106" t="s">
        <v>8</v>
      </c>
      <c r="E929" s="87">
        <v>250</v>
      </c>
      <c r="F929" s="51">
        <f t="shared" si="36"/>
        <v>0.38112254309352595</v>
      </c>
      <c r="G929" s="50">
        <f t="shared" si="37"/>
        <v>0.43109825556953074</v>
      </c>
      <c r="H929" s="90">
        <v>579.91420000000005</v>
      </c>
      <c r="I929" s="88" t="s">
        <v>39</v>
      </c>
      <c r="J929" s="55" t="s">
        <v>472</v>
      </c>
      <c r="K929" s="90" t="s">
        <v>565</v>
      </c>
      <c r="L929" s="89" t="s">
        <v>1052</v>
      </c>
      <c r="M929" s="45" t="s">
        <v>473</v>
      </c>
    </row>
    <row r="930" spans="1:13" x14ac:dyDescent="0.2">
      <c r="A930" s="85">
        <v>42088</v>
      </c>
      <c r="B930" s="94" t="s">
        <v>970</v>
      </c>
      <c r="C930" s="43" t="s">
        <v>94</v>
      </c>
      <c r="D930" s="106" t="s">
        <v>8</v>
      </c>
      <c r="E930" s="87">
        <v>250</v>
      </c>
      <c r="F930" s="51">
        <f t="shared" si="36"/>
        <v>0.38112254309352595</v>
      </c>
      <c r="G930" s="50">
        <f t="shared" si="37"/>
        <v>0.43109825556953074</v>
      </c>
      <c r="H930" s="90">
        <v>579.91420000000005</v>
      </c>
      <c r="I930" s="88" t="s">
        <v>39</v>
      </c>
      <c r="J930" s="55" t="s">
        <v>472</v>
      </c>
      <c r="K930" s="90" t="s">
        <v>565</v>
      </c>
      <c r="L930" s="89" t="s">
        <v>1052</v>
      </c>
      <c r="M930" s="45" t="s">
        <v>473</v>
      </c>
    </row>
    <row r="931" spans="1:13" x14ac:dyDescent="0.2">
      <c r="A931" s="85">
        <v>42088</v>
      </c>
      <c r="B931" s="94" t="s">
        <v>971</v>
      </c>
      <c r="C931" s="43" t="s">
        <v>94</v>
      </c>
      <c r="D931" s="106" t="s">
        <v>8</v>
      </c>
      <c r="E931" s="87">
        <v>800</v>
      </c>
      <c r="F931" s="51">
        <f t="shared" si="36"/>
        <v>1.2195921378992831</v>
      </c>
      <c r="G931" s="50">
        <f t="shared" si="37"/>
        <v>1.3795144178224985</v>
      </c>
      <c r="H931" s="90">
        <v>579.91420000000005</v>
      </c>
      <c r="I931" s="88" t="s">
        <v>39</v>
      </c>
      <c r="J931" s="55" t="s">
        <v>472</v>
      </c>
      <c r="K931" s="90" t="s">
        <v>565</v>
      </c>
      <c r="L931" s="89" t="s">
        <v>1052</v>
      </c>
      <c r="M931" s="45" t="s">
        <v>473</v>
      </c>
    </row>
    <row r="932" spans="1:13" x14ac:dyDescent="0.2">
      <c r="A932" s="85">
        <v>42088</v>
      </c>
      <c r="B932" s="94" t="s">
        <v>972</v>
      </c>
      <c r="C932" s="43" t="s">
        <v>94</v>
      </c>
      <c r="D932" s="106" t="s">
        <v>8</v>
      </c>
      <c r="E932" s="87">
        <v>1200</v>
      </c>
      <c r="F932" s="51">
        <f t="shared" si="36"/>
        <v>1.8293882068489247</v>
      </c>
      <c r="G932" s="50">
        <f t="shared" si="37"/>
        <v>2.0692716267337476</v>
      </c>
      <c r="H932" s="90">
        <v>579.91420000000005</v>
      </c>
      <c r="I932" s="88" t="s">
        <v>39</v>
      </c>
      <c r="J932" s="55" t="s">
        <v>472</v>
      </c>
      <c r="K932" s="90" t="s">
        <v>565</v>
      </c>
      <c r="L932" s="89" t="s">
        <v>1052</v>
      </c>
      <c r="M932" s="45" t="s">
        <v>473</v>
      </c>
    </row>
    <row r="933" spans="1:13" x14ac:dyDescent="0.2">
      <c r="A933" s="85">
        <v>42089</v>
      </c>
      <c r="B933" s="42" t="s">
        <v>618</v>
      </c>
      <c r="C933" s="43" t="s">
        <v>135</v>
      </c>
      <c r="D933" s="108" t="s">
        <v>10</v>
      </c>
      <c r="E933" s="87">
        <v>201300</v>
      </c>
      <c r="F933" s="51">
        <f t="shared" si="36"/>
        <v>306.8798716989071</v>
      </c>
      <c r="G933" s="50">
        <f t="shared" si="37"/>
        <v>347.12031538458615</v>
      </c>
      <c r="H933" s="90">
        <v>579.91420000000005</v>
      </c>
      <c r="I933" s="88" t="s">
        <v>217</v>
      </c>
      <c r="J933" s="55" t="s">
        <v>472</v>
      </c>
      <c r="K933" s="90" t="s">
        <v>847</v>
      </c>
      <c r="L933" s="89" t="s">
        <v>1052</v>
      </c>
      <c r="M933" s="45" t="s">
        <v>473</v>
      </c>
    </row>
    <row r="934" spans="1:13" x14ac:dyDescent="0.2">
      <c r="A934" s="85">
        <v>42089</v>
      </c>
      <c r="B934" s="42" t="s">
        <v>619</v>
      </c>
      <c r="C934" s="43" t="s">
        <v>135</v>
      </c>
      <c r="D934" s="108" t="s">
        <v>10</v>
      </c>
      <c r="E934" s="87">
        <v>194470</v>
      </c>
      <c r="F934" s="51">
        <f t="shared" si="36"/>
        <v>296.46760382159198</v>
      </c>
      <c r="G934" s="50">
        <f t="shared" si="37"/>
        <v>335.34271104242657</v>
      </c>
      <c r="H934" s="90">
        <v>579.91420000000005</v>
      </c>
      <c r="I934" s="88" t="s">
        <v>217</v>
      </c>
      <c r="J934" s="55" t="s">
        <v>472</v>
      </c>
      <c r="K934" s="90" t="s">
        <v>847</v>
      </c>
      <c r="L934" s="89" t="s">
        <v>1052</v>
      </c>
      <c r="M934" s="45" t="s">
        <v>473</v>
      </c>
    </row>
    <row r="935" spans="1:13" x14ac:dyDescent="0.2">
      <c r="A935" s="85">
        <v>42089</v>
      </c>
      <c r="B935" s="42" t="s">
        <v>620</v>
      </c>
      <c r="C935" s="43" t="s">
        <v>135</v>
      </c>
      <c r="D935" s="108" t="s">
        <v>14</v>
      </c>
      <c r="E935" s="87">
        <v>149830</v>
      </c>
      <c r="F935" s="51">
        <f t="shared" si="36"/>
        <v>228.41436252681197</v>
      </c>
      <c r="G935" s="50">
        <f t="shared" si="37"/>
        <v>258.36580652793117</v>
      </c>
      <c r="H935" s="90">
        <v>579.91420000000005</v>
      </c>
      <c r="I935" s="88" t="s">
        <v>217</v>
      </c>
      <c r="J935" s="55" t="s">
        <v>472</v>
      </c>
      <c r="K935" s="90" t="s">
        <v>847</v>
      </c>
      <c r="L935" s="89" t="s">
        <v>1052</v>
      </c>
      <c r="M935" s="45" t="s">
        <v>473</v>
      </c>
    </row>
    <row r="936" spans="1:13" x14ac:dyDescent="0.2">
      <c r="A936" s="85">
        <v>42089</v>
      </c>
      <c r="B936" s="42" t="s">
        <v>621</v>
      </c>
      <c r="C936" s="43" t="s">
        <v>135</v>
      </c>
      <c r="D936" s="108" t="s">
        <v>11</v>
      </c>
      <c r="E936" s="87">
        <v>148430</v>
      </c>
      <c r="F936" s="51">
        <f t="shared" si="36"/>
        <v>226.28007628548824</v>
      </c>
      <c r="G936" s="50">
        <f t="shared" si="37"/>
        <v>255.95165629674182</v>
      </c>
      <c r="H936" s="90">
        <v>579.91420000000005</v>
      </c>
      <c r="I936" s="88" t="s">
        <v>217</v>
      </c>
      <c r="J936" s="55" t="s">
        <v>472</v>
      </c>
      <c r="K936" s="90" t="s">
        <v>847</v>
      </c>
      <c r="L936" s="89" t="s">
        <v>1052</v>
      </c>
      <c r="M936" s="45" t="s">
        <v>473</v>
      </c>
    </row>
    <row r="937" spans="1:13" x14ac:dyDescent="0.2">
      <c r="A937" s="85">
        <v>42089</v>
      </c>
      <c r="B937" s="42" t="s">
        <v>622</v>
      </c>
      <c r="C937" s="43" t="s">
        <v>135</v>
      </c>
      <c r="D937" s="108" t="s">
        <v>9</v>
      </c>
      <c r="E937" s="87">
        <v>219150</v>
      </c>
      <c r="F937" s="51">
        <f t="shared" si="36"/>
        <v>334.09202127578487</v>
      </c>
      <c r="G937" s="50">
        <f t="shared" si="37"/>
        <v>377.90073083225064</v>
      </c>
      <c r="H937" s="90">
        <v>579.91420000000005</v>
      </c>
      <c r="I937" s="88" t="s">
        <v>217</v>
      </c>
      <c r="J937" s="55" t="s">
        <v>472</v>
      </c>
      <c r="K937" s="90" t="s">
        <v>847</v>
      </c>
      <c r="L937" s="89" t="s">
        <v>1052</v>
      </c>
      <c r="M937" s="45" t="s">
        <v>473</v>
      </c>
    </row>
    <row r="938" spans="1:13" x14ac:dyDescent="0.2">
      <c r="A938" s="85">
        <v>42089</v>
      </c>
      <c r="B938" s="42" t="s">
        <v>623</v>
      </c>
      <c r="C938" s="43" t="s">
        <v>135</v>
      </c>
      <c r="D938" s="108" t="s">
        <v>11</v>
      </c>
      <c r="E938" s="87">
        <v>309840</v>
      </c>
      <c r="F938" s="51">
        <f t="shared" si="36"/>
        <v>472.34803500839234</v>
      </c>
      <c r="G938" s="50">
        <f t="shared" si="37"/>
        <v>534.28593402265369</v>
      </c>
      <c r="H938" s="90">
        <v>579.91420000000005</v>
      </c>
      <c r="I938" s="88" t="s">
        <v>217</v>
      </c>
      <c r="J938" s="55" t="s">
        <v>472</v>
      </c>
      <c r="K938" s="90" t="s">
        <v>847</v>
      </c>
      <c r="L938" s="89" t="s">
        <v>1052</v>
      </c>
      <c r="M938" s="45" t="s">
        <v>473</v>
      </c>
    </row>
    <row r="939" spans="1:13" x14ac:dyDescent="0.2">
      <c r="A939" s="85">
        <v>42089</v>
      </c>
      <c r="B939" s="42" t="s">
        <v>624</v>
      </c>
      <c r="C939" s="43" t="s">
        <v>135</v>
      </c>
      <c r="D939" s="108" t="s">
        <v>8</v>
      </c>
      <c r="E939" s="87">
        <v>100530</v>
      </c>
      <c r="F939" s="51">
        <f t="shared" si="36"/>
        <v>153.25699702876867</v>
      </c>
      <c r="G939" s="50">
        <f t="shared" si="37"/>
        <v>173.35323052961971</v>
      </c>
      <c r="H939" s="90">
        <v>579.91420000000005</v>
      </c>
      <c r="I939" s="88" t="s">
        <v>217</v>
      </c>
      <c r="J939" s="55" t="s">
        <v>472</v>
      </c>
      <c r="K939" s="90" t="s">
        <v>847</v>
      </c>
      <c r="L939" s="89" t="s">
        <v>1052</v>
      </c>
      <c r="M939" s="45" t="s">
        <v>473</v>
      </c>
    </row>
    <row r="940" spans="1:13" x14ac:dyDescent="0.2">
      <c r="A940" s="85">
        <v>42089</v>
      </c>
      <c r="B940" s="94" t="s">
        <v>625</v>
      </c>
      <c r="C940" s="43" t="s">
        <v>122</v>
      </c>
      <c r="D940" s="108" t="s">
        <v>9</v>
      </c>
      <c r="E940" s="87">
        <v>85000</v>
      </c>
      <c r="F940" s="51">
        <f t="shared" si="36"/>
        <v>129.58166465179883</v>
      </c>
      <c r="G940" s="50">
        <f t="shared" si="37"/>
        <v>146.57340689364045</v>
      </c>
      <c r="H940" s="90">
        <v>579.91420000000005</v>
      </c>
      <c r="I940" s="88" t="s">
        <v>217</v>
      </c>
      <c r="J940" s="55" t="s">
        <v>472</v>
      </c>
      <c r="K940" s="90" t="s">
        <v>847</v>
      </c>
      <c r="L940" s="89" t="s">
        <v>1052</v>
      </c>
      <c r="M940" s="45" t="s">
        <v>473</v>
      </c>
    </row>
    <row r="941" spans="1:13" x14ac:dyDescent="0.2">
      <c r="A941" s="85">
        <v>42089</v>
      </c>
      <c r="B941" s="94" t="s">
        <v>626</v>
      </c>
      <c r="C941" s="43" t="s">
        <v>135</v>
      </c>
      <c r="D941" s="108" t="s">
        <v>9</v>
      </c>
      <c r="E941" s="87">
        <v>220000</v>
      </c>
      <c r="F941" s="51">
        <f t="shared" si="36"/>
        <v>335.38783792230282</v>
      </c>
      <c r="G941" s="50">
        <f t="shared" si="37"/>
        <v>379.3664649011871</v>
      </c>
      <c r="H941" s="90">
        <v>579.91420000000005</v>
      </c>
      <c r="I941" s="88" t="s">
        <v>217</v>
      </c>
      <c r="J941" s="55" t="s">
        <v>472</v>
      </c>
      <c r="K941" s="90" t="s">
        <v>847</v>
      </c>
      <c r="L941" s="89" t="s">
        <v>1052</v>
      </c>
      <c r="M941" s="45" t="s">
        <v>473</v>
      </c>
    </row>
    <row r="942" spans="1:13" x14ac:dyDescent="0.2">
      <c r="A942" s="85">
        <v>42089</v>
      </c>
      <c r="B942" s="42" t="s">
        <v>630</v>
      </c>
      <c r="C942" s="43" t="s">
        <v>135</v>
      </c>
      <c r="D942" s="108" t="s">
        <v>8</v>
      </c>
      <c r="E942" s="87">
        <v>151930</v>
      </c>
      <c r="F942" s="51">
        <f t="shared" si="36"/>
        <v>231.61579188879759</v>
      </c>
      <c r="G942" s="50">
        <f t="shared" si="37"/>
        <v>261.98703187471523</v>
      </c>
      <c r="H942" s="90">
        <v>579.91420000000005</v>
      </c>
      <c r="I942" s="88" t="s">
        <v>217</v>
      </c>
      <c r="J942" s="55" t="s">
        <v>472</v>
      </c>
      <c r="K942" s="90" t="s">
        <v>847</v>
      </c>
      <c r="L942" s="89" t="s">
        <v>1052</v>
      </c>
      <c r="M942" s="45" t="s">
        <v>473</v>
      </c>
    </row>
    <row r="943" spans="1:13" x14ac:dyDescent="0.2">
      <c r="A943" s="85">
        <v>42089</v>
      </c>
      <c r="B943" s="94" t="s">
        <v>627</v>
      </c>
      <c r="C943" s="43" t="s">
        <v>234</v>
      </c>
      <c r="D943" s="100" t="s">
        <v>9</v>
      </c>
      <c r="E943" s="87">
        <v>20900</v>
      </c>
      <c r="F943" s="51">
        <f t="shared" si="36"/>
        <v>31.86184460261877</v>
      </c>
      <c r="G943" s="50">
        <f t="shared" si="37"/>
        <v>36.039814165612775</v>
      </c>
      <c r="H943" s="90">
        <v>579.91420000000005</v>
      </c>
      <c r="I943" s="88" t="s">
        <v>217</v>
      </c>
      <c r="J943" s="55" t="s">
        <v>472</v>
      </c>
      <c r="K943" s="90" t="s">
        <v>850</v>
      </c>
      <c r="L943" s="89" t="s">
        <v>1052</v>
      </c>
      <c r="M943" s="45" t="s">
        <v>473</v>
      </c>
    </row>
    <row r="944" spans="1:13" x14ac:dyDescent="0.2">
      <c r="A944" s="85">
        <v>42089</v>
      </c>
      <c r="B944" s="42" t="s">
        <v>633</v>
      </c>
      <c r="C944" s="43" t="s">
        <v>113</v>
      </c>
      <c r="D944" s="108" t="s">
        <v>9</v>
      </c>
      <c r="E944" s="87">
        <v>145390</v>
      </c>
      <c r="F944" s="51">
        <f t="shared" si="36"/>
        <v>221.64562616147094</v>
      </c>
      <c r="G944" s="50">
        <f t="shared" si="37"/>
        <v>250.70950150901632</v>
      </c>
      <c r="H944" s="90">
        <v>579.91420000000005</v>
      </c>
      <c r="I944" s="88" t="s">
        <v>217</v>
      </c>
      <c r="J944" s="55" t="s">
        <v>472</v>
      </c>
      <c r="K944" s="90" t="s">
        <v>849</v>
      </c>
      <c r="L944" s="89" t="s">
        <v>1052</v>
      </c>
      <c r="M944" s="45" t="s">
        <v>473</v>
      </c>
    </row>
    <row r="945" spans="1:13" x14ac:dyDescent="0.2">
      <c r="A945" s="85">
        <v>42089</v>
      </c>
      <c r="B945" s="94" t="s">
        <v>628</v>
      </c>
      <c r="C945" s="43" t="s">
        <v>135</v>
      </c>
      <c r="D945" s="100" t="s">
        <v>9</v>
      </c>
      <c r="E945" s="87">
        <v>322500</v>
      </c>
      <c r="F945" s="51">
        <f t="shared" si="36"/>
        <v>491.64808059064848</v>
      </c>
      <c r="G945" s="50">
        <f t="shared" si="37"/>
        <v>556.1167496846947</v>
      </c>
      <c r="H945" s="90">
        <v>579.91420000000005</v>
      </c>
      <c r="I945" s="88" t="s">
        <v>217</v>
      </c>
      <c r="J945" s="55" t="s">
        <v>472</v>
      </c>
      <c r="K945" s="90" t="s">
        <v>848</v>
      </c>
      <c r="L945" s="89" t="s">
        <v>1052</v>
      </c>
      <c r="M945" s="45" t="s">
        <v>473</v>
      </c>
    </row>
    <row r="946" spans="1:13" x14ac:dyDescent="0.2">
      <c r="A946" s="85">
        <v>42089</v>
      </c>
      <c r="B946" s="96" t="s">
        <v>612</v>
      </c>
      <c r="C946" s="43" t="s">
        <v>94</v>
      </c>
      <c r="D946" s="107" t="s">
        <v>11</v>
      </c>
      <c r="E946" s="87">
        <v>800</v>
      </c>
      <c r="F946" s="51">
        <f t="shared" si="36"/>
        <v>1.2195921378992831</v>
      </c>
      <c r="G946" s="50">
        <f t="shared" si="37"/>
        <v>1.3795144178224985</v>
      </c>
      <c r="H946" s="90">
        <v>579.91420000000005</v>
      </c>
      <c r="I946" s="88" t="s">
        <v>38</v>
      </c>
      <c r="J946" s="55" t="s">
        <v>472</v>
      </c>
      <c r="K946" s="90" t="s">
        <v>568</v>
      </c>
      <c r="L946" s="89" t="s">
        <v>1052</v>
      </c>
      <c r="M946" s="45" t="s">
        <v>473</v>
      </c>
    </row>
    <row r="947" spans="1:13" x14ac:dyDescent="0.2">
      <c r="A947" s="85">
        <v>42089</v>
      </c>
      <c r="B947" s="96" t="s">
        <v>613</v>
      </c>
      <c r="C947" s="43" t="s">
        <v>94</v>
      </c>
      <c r="D947" s="107" t="s">
        <v>11</v>
      </c>
      <c r="E947" s="87">
        <v>600</v>
      </c>
      <c r="F947" s="51">
        <f t="shared" si="36"/>
        <v>0.91469410342446233</v>
      </c>
      <c r="G947" s="50">
        <f t="shared" si="37"/>
        <v>1.0346358133668738</v>
      </c>
      <c r="H947" s="90">
        <v>579.91420000000005</v>
      </c>
      <c r="I947" s="88" t="s">
        <v>38</v>
      </c>
      <c r="J947" s="55" t="s">
        <v>472</v>
      </c>
      <c r="K947" s="90" t="s">
        <v>568</v>
      </c>
      <c r="L947" s="89" t="s">
        <v>1052</v>
      </c>
      <c r="M947" s="45" t="s">
        <v>473</v>
      </c>
    </row>
    <row r="948" spans="1:13" x14ac:dyDescent="0.2">
      <c r="A948" s="85">
        <v>42089</v>
      </c>
      <c r="B948" s="96" t="s">
        <v>614</v>
      </c>
      <c r="C948" s="43" t="s">
        <v>770</v>
      </c>
      <c r="D948" s="107" t="s">
        <v>11</v>
      </c>
      <c r="E948" s="87">
        <v>4000</v>
      </c>
      <c r="F948" s="51">
        <f t="shared" si="36"/>
        <v>6.0979606894964151</v>
      </c>
      <c r="G948" s="50">
        <f t="shared" si="37"/>
        <v>6.8975720891124919</v>
      </c>
      <c r="H948" s="90">
        <v>579.91420000000005</v>
      </c>
      <c r="I948" s="88" t="s">
        <v>38</v>
      </c>
      <c r="J948" s="55" t="s">
        <v>472</v>
      </c>
      <c r="K948" s="90" t="s">
        <v>568</v>
      </c>
      <c r="L948" s="89" t="s">
        <v>1052</v>
      </c>
      <c r="M948" s="45" t="s">
        <v>473</v>
      </c>
    </row>
    <row r="949" spans="1:13" x14ac:dyDescent="0.2">
      <c r="A949" s="85">
        <v>42089</v>
      </c>
      <c r="B949" s="96" t="s">
        <v>615</v>
      </c>
      <c r="C949" s="43" t="s">
        <v>770</v>
      </c>
      <c r="D949" s="107" t="s">
        <v>11</v>
      </c>
      <c r="E949" s="87">
        <v>1000</v>
      </c>
      <c r="F949" s="51">
        <f t="shared" si="36"/>
        <v>1.5244901723741038</v>
      </c>
      <c r="G949" s="50">
        <f t="shared" si="37"/>
        <v>1.724393022278123</v>
      </c>
      <c r="H949" s="90">
        <v>579.91420000000005</v>
      </c>
      <c r="I949" s="88" t="s">
        <v>38</v>
      </c>
      <c r="J949" s="55" t="s">
        <v>472</v>
      </c>
      <c r="K949" s="90" t="s">
        <v>568</v>
      </c>
      <c r="L949" s="89" t="s">
        <v>1052</v>
      </c>
      <c r="M949" s="45" t="s">
        <v>473</v>
      </c>
    </row>
    <row r="950" spans="1:13" x14ac:dyDescent="0.2">
      <c r="A950" s="85">
        <v>42089</v>
      </c>
      <c r="B950" s="94" t="s">
        <v>642</v>
      </c>
      <c r="C950" s="43" t="s">
        <v>94</v>
      </c>
      <c r="D950" s="100" t="s">
        <v>11</v>
      </c>
      <c r="E950" s="87">
        <v>1200</v>
      </c>
      <c r="F950" s="51">
        <f t="shared" si="36"/>
        <v>1.8293882068489247</v>
      </c>
      <c r="G950" s="50">
        <f t="shared" si="37"/>
        <v>2.0692716267337476</v>
      </c>
      <c r="H950" s="90">
        <v>579.91420000000005</v>
      </c>
      <c r="I950" s="88" t="s">
        <v>87</v>
      </c>
      <c r="J950" s="55" t="s">
        <v>472</v>
      </c>
      <c r="K950" s="90" t="s">
        <v>569</v>
      </c>
      <c r="L950" s="89" t="s">
        <v>1052</v>
      </c>
      <c r="M950" s="45" t="s">
        <v>473</v>
      </c>
    </row>
    <row r="951" spans="1:13" x14ac:dyDescent="0.2">
      <c r="A951" s="85">
        <v>42089</v>
      </c>
      <c r="B951" s="94" t="s">
        <v>643</v>
      </c>
      <c r="C951" s="43" t="s">
        <v>94</v>
      </c>
      <c r="D951" s="100" t="s">
        <v>11</v>
      </c>
      <c r="E951" s="87">
        <v>1500</v>
      </c>
      <c r="F951" s="51">
        <f t="shared" si="36"/>
        <v>2.2867352585611558</v>
      </c>
      <c r="G951" s="50">
        <f t="shared" si="37"/>
        <v>2.5865895334171847</v>
      </c>
      <c r="H951" s="90">
        <v>579.91420000000005</v>
      </c>
      <c r="I951" s="88" t="s">
        <v>87</v>
      </c>
      <c r="J951" s="55" t="s">
        <v>472</v>
      </c>
      <c r="K951" s="90" t="s">
        <v>569</v>
      </c>
      <c r="L951" s="89" t="s">
        <v>1052</v>
      </c>
      <c r="M951" s="45" t="s">
        <v>473</v>
      </c>
    </row>
    <row r="952" spans="1:13" x14ac:dyDescent="0.2">
      <c r="A952" s="85">
        <v>42089</v>
      </c>
      <c r="B952" s="86" t="s">
        <v>644</v>
      </c>
      <c r="C952" s="43" t="s">
        <v>94</v>
      </c>
      <c r="D952" s="100" t="s">
        <v>11</v>
      </c>
      <c r="E952" s="87">
        <v>1500</v>
      </c>
      <c r="F952" s="51">
        <f t="shared" si="36"/>
        <v>2.2867352585611558</v>
      </c>
      <c r="G952" s="50">
        <f t="shared" si="37"/>
        <v>2.5865895334171847</v>
      </c>
      <c r="H952" s="90">
        <v>579.91420000000005</v>
      </c>
      <c r="I952" s="88" t="s">
        <v>87</v>
      </c>
      <c r="J952" s="55" t="s">
        <v>472</v>
      </c>
      <c r="K952" s="90" t="s">
        <v>569</v>
      </c>
      <c r="L952" s="89" t="s">
        <v>1052</v>
      </c>
      <c r="M952" s="45" t="s">
        <v>473</v>
      </c>
    </row>
    <row r="953" spans="1:13" x14ac:dyDescent="0.2">
      <c r="A953" s="85">
        <v>42089</v>
      </c>
      <c r="B953" s="86" t="s">
        <v>645</v>
      </c>
      <c r="C953" s="43" t="s">
        <v>94</v>
      </c>
      <c r="D953" s="100" t="s">
        <v>11</v>
      </c>
      <c r="E953" s="87">
        <v>300</v>
      </c>
      <c r="F953" s="51">
        <f t="shared" si="36"/>
        <v>0.45734705171223117</v>
      </c>
      <c r="G953" s="50">
        <f t="shared" si="37"/>
        <v>0.51731790668343691</v>
      </c>
      <c r="H953" s="90">
        <v>579.91420000000005</v>
      </c>
      <c r="I953" s="88" t="s">
        <v>87</v>
      </c>
      <c r="J953" s="55" t="s">
        <v>472</v>
      </c>
      <c r="K953" s="90" t="s">
        <v>569</v>
      </c>
      <c r="L953" s="89" t="s">
        <v>1052</v>
      </c>
      <c r="M953" s="45" t="s">
        <v>473</v>
      </c>
    </row>
    <row r="954" spans="1:13" x14ac:dyDescent="0.2">
      <c r="A954" s="85">
        <v>42089</v>
      </c>
      <c r="B954" s="86" t="s">
        <v>646</v>
      </c>
      <c r="C954" s="43" t="s">
        <v>94</v>
      </c>
      <c r="D954" s="100" t="s">
        <v>11</v>
      </c>
      <c r="E954" s="87">
        <v>300</v>
      </c>
      <c r="F954" s="51">
        <f t="shared" si="36"/>
        <v>0.45734705171223117</v>
      </c>
      <c r="G954" s="50">
        <f t="shared" si="37"/>
        <v>0.51731790668343691</v>
      </c>
      <c r="H954" s="90">
        <v>579.91420000000005</v>
      </c>
      <c r="I954" s="88" t="s">
        <v>87</v>
      </c>
      <c r="J954" s="55" t="s">
        <v>472</v>
      </c>
      <c r="K954" s="90" t="s">
        <v>569</v>
      </c>
      <c r="L954" s="89" t="s">
        <v>1052</v>
      </c>
      <c r="M954" s="45" t="s">
        <v>473</v>
      </c>
    </row>
    <row r="955" spans="1:13" x14ac:dyDescent="0.2">
      <c r="A955" s="85">
        <v>42089</v>
      </c>
      <c r="B955" s="86" t="s">
        <v>647</v>
      </c>
      <c r="C955" s="43" t="s">
        <v>94</v>
      </c>
      <c r="D955" s="100" t="s">
        <v>11</v>
      </c>
      <c r="E955" s="87">
        <v>800</v>
      </c>
      <c r="F955" s="51">
        <f t="shared" si="36"/>
        <v>1.2195921378992831</v>
      </c>
      <c r="G955" s="50">
        <f t="shared" si="37"/>
        <v>1.3795144178224985</v>
      </c>
      <c r="H955" s="90">
        <v>579.91420000000005</v>
      </c>
      <c r="I955" s="88" t="s">
        <v>87</v>
      </c>
      <c r="J955" s="55" t="s">
        <v>472</v>
      </c>
      <c r="K955" s="90" t="s">
        <v>569</v>
      </c>
      <c r="L955" s="89" t="s">
        <v>1052</v>
      </c>
      <c r="M955" s="45" t="s">
        <v>473</v>
      </c>
    </row>
    <row r="956" spans="1:13" x14ac:dyDescent="0.2">
      <c r="A956" s="85">
        <v>42089</v>
      </c>
      <c r="B956" s="94" t="s">
        <v>248</v>
      </c>
      <c r="C956" s="43" t="s">
        <v>249</v>
      </c>
      <c r="D956" s="100" t="s">
        <v>11</v>
      </c>
      <c r="E956" s="87">
        <v>1000</v>
      </c>
      <c r="F956" s="51">
        <f t="shared" si="36"/>
        <v>1.5244901723741038</v>
      </c>
      <c r="G956" s="50">
        <f t="shared" si="37"/>
        <v>1.724393022278123</v>
      </c>
      <c r="H956" s="90">
        <v>579.91420000000005</v>
      </c>
      <c r="I956" s="88" t="s">
        <v>87</v>
      </c>
      <c r="J956" s="55" t="s">
        <v>472</v>
      </c>
      <c r="K956" s="90" t="s">
        <v>569</v>
      </c>
      <c r="L956" s="89" t="s">
        <v>1052</v>
      </c>
      <c r="M956" s="45" t="s">
        <v>473</v>
      </c>
    </row>
    <row r="957" spans="1:13" x14ac:dyDescent="0.2">
      <c r="A957" s="85">
        <v>42089</v>
      </c>
      <c r="B957" s="94" t="s">
        <v>637</v>
      </c>
      <c r="C957" s="43" t="s">
        <v>770</v>
      </c>
      <c r="D957" s="100" t="s">
        <v>11</v>
      </c>
      <c r="E957" s="87">
        <v>2000</v>
      </c>
      <c r="F957" s="51">
        <f t="shared" si="36"/>
        <v>3.0489803447482076</v>
      </c>
      <c r="G957" s="50">
        <f t="shared" si="37"/>
        <v>3.4487860445562459</v>
      </c>
      <c r="H957" s="90">
        <v>579.91420000000005</v>
      </c>
      <c r="I957" s="88" t="s">
        <v>87</v>
      </c>
      <c r="J957" s="55" t="s">
        <v>472</v>
      </c>
      <c r="K957" s="90" t="s">
        <v>569</v>
      </c>
      <c r="L957" s="89" t="s">
        <v>1052</v>
      </c>
      <c r="M957" s="45" t="s">
        <v>473</v>
      </c>
    </row>
    <row r="958" spans="1:13" x14ac:dyDescent="0.2">
      <c r="A958" s="85">
        <v>42089</v>
      </c>
      <c r="B958" s="94" t="s">
        <v>648</v>
      </c>
      <c r="C958" s="43" t="s">
        <v>770</v>
      </c>
      <c r="D958" s="100" t="s">
        <v>11</v>
      </c>
      <c r="E958" s="87">
        <v>1000</v>
      </c>
      <c r="F958" s="51">
        <f t="shared" si="36"/>
        <v>1.5244901723741038</v>
      </c>
      <c r="G958" s="50">
        <f t="shared" si="37"/>
        <v>1.724393022278123</v>
      </c>
      <c r="H958" s="90">
        <v>579.91420000000005</v>
      </c>
      <c r="I958" s="88" t="s">
        <v>87</v>
      </c>
      <c r="J958" s="55" t="s">
        <v>472</v>
      </c>
      <c r="K958" s="90" t="s">
        <v>569</v>
      </c>
      <c r="L958" s="89" t="s">
        <v>1052</v>
      </c>
      <c r="M958" s="45" t="s">
        <v>473</v>
      </c>
    </row>
    <row r="959" spans="1:13" x14ac:dyDescent="0.2">
      <c r="A959" s="85">
        <v>42089</v>
      </c>
      <c r="B959" s="94" t="s">
        <v>828</v>
      </c>
      <c r="C959" s="43" t="s">
        <v>94</v>
      </c>
      <c r="D959" s="110" t="s">
        <v>9</v>
      </c>
      <c r="E959" s="87">
        <v>750</v>
      </c>
      <c r="F959" s="51">
        <f t="shared" si="36"/>
        <v>1.1433676292805779</v>
      </c>
      <c r="G959" s="50">
        <f t="shared" si="37"/>
        <v>1.2932947667085923</v>
      </c>
      <c r="H959" s="90">
        <v>579.91420000000005</v>
      </c>
      <c r="I959" s="88" t="s">
        <v>35</v>
      </c>
      <c r="J959" s="55" t="s">
        <v>472</v>
      </c>
      <c r="K959" s="90" t="s">
        <v>571</v>
      </c>
      <c r="L959" s="89" t="s">
        <v>1052</v>
      </c>
      <c r="M959" s="45" t="s">
        <v>473</v>
      </c>
    </row>
    <row r="960" spans="1:13" x14ac:dyDescent="0.2">
      <c r="A960" s="85">
        <v>42089</v>
      </c>
      <c r="B960" s="94" t="s">
        <v>829</v>
      </c>
      <c r="C960" s="43" t="s">
        <v>94</v>
      </c>
      <c r="D960" s="110" t="s">
        <v>9</v>
      </c>
      <c r="E960" s="87">
        <v>750</v>
      </c>
      <c r="F960" s="51">
        <f t="shared" si="36"/>
        <v>1.1433676292805779</v>
      </c>
      <c r="G960" s="50">
        <f t="shared" si="37"/>
        <v>1.2932947667085923</v>
      </c>
      <c r="H960" s="90">
        <v>579.91420000000005</v>
      </c>
      <c r="I960" s="88" t="s">
        <v>35</v>
      </c>
      <c r="J960" s="55" t="s">
        <v>472</v>
      </c>
      <c r="K960" s="90" t="s">
        <v>571</v>
      </c>
      <c r="L960" s="89" t="s">
        <v>1052</v>
      </c>
      <c r="M960" s="45" t="s">
        <v>473</v>
      </c>
    </row>
    <row r="961" spans="1:13" x14ac:dyDescent="0.2">
      <c r="A961" s="85">
        <v>42089</v>
      </c>
      <c r="B961" s="94" t="s">
        <v>831</v>
      </c>
      <c r="C961" s="43" t="s">
        <v>94</v>
      </c>
      <c r="D961" s="110" t="s">
        <v>9</v>
      </c>
      <c r="E961" s="87">
        <v>350</v>
      </c>
      <c r="F961" s="51">
        <f t="shared" ref="F961:F1008" si="38">E961/655.957</f>
        <v>0.53357156033093633</v>
      </c>
      <c r="G961" s="50">
        <f t="shared" ref="G961:G1008" si="39">E961/H961</f>
        <v>0.60353755779734308</v>
      </c>
      <c r="H961" s="90">
        <v>579.91420000000005</v>
      </c>
      <c r="I961" s="88" t="s">
        <v>35</v>
      </c>
      <c r="J961" s="55" t="s">
        <v>472</v>
      </c>
      <c r="K961" s="90" t="s">
        <v>573</v>
      </c>
      <c r="L961" s="89" t="s">
        <v>1052</v>
      </c>
      <c r="M961" s="45" t="s">
        <v>473</v>
      </c>
    </row>
    <row r="962" spans="1:13" x14ac:dyDescent="0.2">
      <c r="A962" s="85">
        <v>42089</v>
      </c>
      <c r="B962" s="94" t="s">
        <v>830</v>
      </c>
      <c r="C962" s="43" t="s">
        <v>94</v>
      </c>
      <c r="D962" s="110" t="s">
        <v>9</v>
      </c>
      <c r="E962" s="87">
        <v>350</v>
      </c>
      <c r="F962" s="51">
        <f t="shared" si="38"/>
        <v>0.53357156033093633</v>
      </c>
      <c r="G962" s="50">
        <f t="shared" si="39"/>
        <v>0.60353755779734308</v>
      </c>
      <c r="H962" s="90">
        <v>579.91420000000005</v>
      </c>
      <c r="I962" s="88" t="s">
        <v>35</v>
      </c>
      <c r="J962" s="55" t="s">
        <v>472</v>
      </c>
      <c r="K962" s="90" t="s">
        <v>573</v>
      </c>
      <c r="L962" s="89" t="s">
        <v>1052</v>
      </c>
      <c r="M962" s="45" t="s">
        <v>473</v>
      </c>
    </row>
    <row r="963" spans="1:13" x14ac:dyDescent="0.2">
      <c r="A963" s="85">
        <v>42089</v>
      </c>
      <c r="B963" s="94" t="s">
        <v>833</v>
      </c>
      <c r="C963" s="43" t="s">
        <v>94</v>
      </c>
      <c r="D963" s="110" t="s">
        <v>9</v>
      </c>
      <c r="E963" s="87">
        <v>500</v>
      </c>
      <c r="F963" s="51">
        <f t="shared" si="38"/>
        <v>0.76224508618705189</v>
      </c>
      <c r="G963" s="50">
        <f t="shared" si="39"/>
        <v>0.86219651113906148</v>
      </c>
      <c r="H963" s="90">
        <v>579.91420000000005</v>
      </c>
      <c r="I963" s="88" t="s">
        <v>35</v>
      </c>
      <c r="J963" s="55" t="s">
        <v>472</v>
      </c>
      <c r="K963" s="90" t="s">
        <v>575</v>
      </c>
      <c r="L963" s="89" t="s">
        <v>1052</v>
      </c>
      <c r="M963" s="45" t="s">
        <v>473</v>
      </c>
    </row>
    <row r="964" spans="1:13" x14ac:dyDescent="0.2">
      <c r="A964" s="85">
        <v>42089</v>
      </c>
      <c r="B964" s="94" t="s">
        <v>1030</v>
      </c>
      <c r="C964" s="43" t="s">
        <v>94</v>
      </c>
      <c r="D964" s="106" t="s">
        <v>8</v>
      </c>
      <c r="E964" s="87">
        <v>1500</v>
      </c>
      <c r="F964" s="51">
        <f t="shared" si="38"/>
        <v>2.2867352585611558</v>
      </c>
      <c r="G964" s="50">
        <f t="shared" si="39"/>
        <v>2.5865895334171847</v>
      </c>
      <c r="H964" s="90">
        <v>579.91420000000005</v>
      </c>
      <c r="I964" s="88" t="s">
        <v>12</v>
      </c>
      <c r="J964" s="55" t="s">
        <v>472</v>
      </c>
      <c r="K964" s="90" t="s">
        <v>572</v>
      </c>
      <c r="L964" s="89" t="s">
        <v>1052</v>
      </c>
      <c r="M964" s="45" t="s">
        <v>473</v>
      </c>
    </row>
    <row r="965" spans="1:13" x14ac:dyDescent="0.2">
      <c r="A965" s="85">
        <v>42089</v>
      </c>
      <c r="B965" s="94" t="s">
        <v>1031</v>
      </c>
      <c r="C965" s="43" t="s">
        <v>94</v>
      </c>
      <c r="D965" s="106" t="s">
        <v>8</v>
      </c>
      <c r="E965" s="87">
        <v>400</v>
      </c>
      <c r="F965" s="51">
        <f t="shared" si="38"/>
        <v>0.60979606894964156</v>
      </c>
      <c r="G965" s="50">
        <f t="shared" si="39"/>
        <v>0.68975720891124925</v>
      </c>
      <c r="H965" s="90">
        <v>579.91420000000005</v>
      </c>
      <c r="I965" s="88" t="s">
        <v>12</v>
      </c>
      <c r="J965" s="55" t="s">
        <v>472</v>
      </c>
      <c r="K965" s="90" t="s">
        <v>572</v>
      </c>
      <c r="L965" s="89" t="s">
        <v>1052</v>
      </c>
      <c r="M965" s="45" t="s">
        <v>473</v>
      </c>
    </row>
    <row r="966" spans="1:13" x14ac:dyDescent="0.2">
      <c r="A966" s="85">
        <v>42089</v>
      </c>
      <c r="B966" s="94" t="s">
        <v>1032</v>
      </c>
      <c r="C966" s="43" t="s">
        <v>215</v>
      </c>
      <c r="D966" s="106" t="s">
        <v>8</v>
      </c>
      <c r="E966" s="87">
        <v>3000</v>
      </c>
      <c r="F966" s="51">
        <f t="shared" si="38"/>
        <v>4.5734705171223116</v>
      </c>
      <c r="G966" s="50">
        <f t="shared" si="39"/>
        <v>5.1731790668343693</v>
      </c>
      <c r="H966" s="90">
        <v>579.91420000000005</v>
      </c>
      <c r="I966" s="88" t="s">
        <v>12</v>
      </c>
      <c r="J966" s="55" t="s">
        <v>472</v>
      </c>
      <c r="K966" s="90" t="s">
        <v>572</v>
      </c>
      <c r="L966" s="89" t="s">
        <v>1052</v>
      </c>
      <c r="M966" s="45" t="s">
        <v>473</v>
      </c>
    </row>
    <row r="967" spans="1:13" x14ac:dyDescent="0.2">
      <c r="A967" s="85">
        <v>42089</v>
      </c>
      <c r="B967" s="94" t="s">
        <v>1033</v>
      </c>
      <c r="C967" s="43" t="s">
        <v>94</v>
      </c>
      <c r="D967" s="106" t="s">
        <v>8</v>
      </c>
      <c r="E967" s="87">
        <v>1000</v>
      </c>
      <c r="F967" s="51">
        <f t="shared" si="38"/>
        <v>1.5244901723741038</v>
      </c>
      <c r="G967" s="50">
        <f t="shared" si="39"/>
        <v>1.724393022278123</v>
      </c>
      <c r="H967" s="90">
        <v>579.91420000000005</v>
      </c>
      <c r="I967" s="88" t="s">
        <v>12</v>
      </c>
      <c r="J967" s="55" t="s">
        <v>472</v>
      </c>
      <c r="K967" s="90" t="s">
        <v>572</v>
      </c>
      <c r="L967" s="89" t="s">
        <v>1052</v>
      </c>
      <c r="M967" s="45" t="s">
        <v>473</v>
      </c>
    </row>
    <row r="968" spans="1:13" x14ac:dyDescent="0.2">
      <c r="A968" s="85">
        <v>42090</v>
      </c>
      <c r="B968" s="96" t="s">
        <v>616</v>
      </c>
      <c r="C968" s="43" t="s">
        <v>94</v>
      </c>
      <c r="D968" s="107" t="s">
        <v>11</v>
      </c>
      <c r="E968" s="87">
        <v>600</v>
      </c>
      <c r="F968" s="51">
        <f t="shared" si="38"/>
        <v>0.91469410342446233</v>
      </c>
      <c r="G968" s="50">
        <f t="shared" si="39"/>
        <v>1.0346358133668738</v>
      </c>
      <c r="H968" s="90">
        <v>579.91420000000005</v>
      </c>
      <c r="I968" s="88" t="s">
        <v>38</v>
      </c>
      <c r="J968" s="55" t="s">
        <v>472</v>
      </c>
      <c r="K968" s="90" t="s">
        <v>579</v>
      </c>
      <c r="L968" s="89" t="s">
        <v>1052</v>
      </c>
      <c r="M968" s="45" t="s">
        <v>473</v>
      </c>
    </row>
    <row r="969" spans="1:13" x14ac:dyDescent="0.2">
      <c r="A969" s="85">
        <v>42090</v>
      </c>
      <c r="B969" s="96" t="s">
        <v>617</v>
      </c>
      <c r="C969" s="43" t="s">
        <v>94</v>
      </c>
      <c r="D969" s="107" t="s">
        <v>11</v>
      </c>
      <c r="E969" s="87">
        <v>600</v>
      </c>
      <c r="F969" s="51">
        <f t="shared" si="38"/>
        <v>0.91469410342446233</v>
      </c>
      <c r="G969" s="50">
        <f t="shared" si="39"/>
        <v>1.0346358133668738</v>
      </c>
      <c r="H969" s="90">
        <v>579.91420000000005</v>
      </c>
      <c r="I969" s="88" t="s">
        <v>38</v>
      </c>
      <c r="J969" s="55" t="s">
        <v>472</v>
      </c>
      <c r="K969" s="90" t="s">
        <v>579</v>
      </c>
      <c r="L969" s="89" t="s">
        <v>1052</v>
      </c>
      <c r="M969" s="45" t="s">
        <v>473</v>
      </c>
    </row>
    <row r="970" spans="1:13" x14ac:dyDescent="0.2">
      <c r="A970" s="85">
        <v>42090</v>
      </c>
      <c r="B970" s="94" t="s">
        <v>834</v>
      </c>
      <c r="C970" s="43" t="s">
        <v>94</v>
      </c>
      <c r="D970" s="110" t="s">
        <v>9</v>
      </c>
      <c r="E970" s="87">
        <v>750</v>
      </c>
      <c r="F970" s="51">
        <f t="shared" si="38"/>
        <v>1.1433676292805779</v>
      </c>
      <c r="G970" s="50">
        <f t="shared" si="39"/>
        <v>1.2932947667085923</v>
      </c>
      <c r="H970" s="90">
        <v>579.91420000000005</v>
      </c>
      <c r="I970" s="88" t="s">
        <v>35</v>
      </c>
      <c r="J970" s="55" t="s">
        <v>472</v>
      </c>
      <c r="K970" s="90" t="s">
        <v>576</v>
      </c>
      <c r="L970" s="89" t="s">
        <v>1052</v>
      </c>
      <c r="M970" s="45" t="s">
        <v>473</v>
      </c>
    </row>
    <row r="971" spans="1:13" x14ac:dyDescent="0.2">
      <c r="A971" s="85">
        <v>42090</v>
      </c>
      <c r="B971" s="94" t="s">
        <v>835</v>
      </c>
      <c r="C971" s="43" t="s">
        <v>94</v>
      </c>
      <c r="D971" s="110" t="s">
        <v>9</v>
      </c>
      <c r="E971" s="87">
        <v>550</v>
      </c>
      <c r="F971" s="51">
        <f t="shared" si="38"/>
        <v>0.83846959480575711</v>
      </c>
      <c r="G971" s="50">
        <f t="shared" si="39"/>
        <v>0.94841616225296765</v>
      </c>
      <c r="H971" s="90">
        <v>579.91420000000005</v>
      </c>
      <c r="I971" s="88" t="s">
        <v>35</v>
      </c>
      <c r="J971" s="55" t="s">
        <v>472</v>
      </c>
      <c r="K971" s="90" t="s">
        <v>576</v>
      </c>
      <c r="L971" s="89" t="s">
        <v>1052</v>
      </c>
      <c r="M971" s="45" t="s">
        <v>473</v>
      </c>
    </row>
    <row r="972" spans="1:13" x14ac:dyDescent="0.2">
      <c r="A972" s="85">
        <v>42090</v>
      </c>
      <c r="B972" s="94" t="s">
        <v>836</v>
      </c>
      <c r="C972" s="43" t="s">
        <v>94</v>
      </c>
      <c r="D972" s="110" t="s">
        <v>9</v>
      </c>
      <c r="E972" s="87">
        <v>450</v>
      </c>
      <c r="F972" s="51">
        <f t="shared" si="38"/>
        <v>0.68602057756834667</v>
      </c>
      <c r="G972" s="50">
        <f t="shared" si="39"/>
        <v>0.77597686002515542</v>
      </c>
      <c r="H972" s="90">
        <v>579.91420000000005</v>
      </c>
      <c r="I972" s="88" t="s">
        <v>35</v>
      </c>
      <c r="J972" s="55" t="s">
        <v>472</v>
      </c>
      <c r="K972" s="90" t="s">
        <v>576</v>
      </c>
      <c r="L972" s="89" t="s">
        <v>1052</v>
      </c>
      <c r="M972" s="45" t="s">
        <v>473</v>
      </c>
    </row>
    <row r="973" spans="1:13" x14ac:dyDescent="0.2">
      <c r="A973" s="85">
        <v>42090</v>
      </c>
      <c r="B973" s="94" t="s">
        <v>837</v>
      </c>
      <c r="C973" s="43" t="s">
        <v>94</v>
      </c>
      <c r="D973" s="110" t="s">
        <v>9</v>
      </c>
      <c r="E973" s="87">
        <v>400</v>
      </c>
      <c r="F973" s="51">
        <f t="shared" si="38"/>
        <v>0.60979606894964156</v>
      </c>
      <c r="G973" s="50">
        <f t="shared" si="39"/>
        <v>0.68975720891124925</v>
      </c>
      <c r="H973" s="90">
        <v>579.91420000000005</v>
      </c>
      <c r="I973" s="88" t="s">
        <v>35</v>
      </c>
      <c r="J973" s="55" t="s">
        <v>472</v>
      </c>
      <c r="K973" s="90" t="s">
        <v>578</v>
      </c>
      <c r="L973" s="89" t="s">
        <v>1052</v>
      </c>
      <c r="M973" s="45" t="s">
        <v>473</v>
      </c>
    </row>
    <row r="974" spans="1:13" x14ac:dyDescent="0.2">
      <c r="A974" s="85">
        <v>42090</v>
      </c>
      <c r="B974" s="94" t="s">
        <v>788</v>
      </c>
      <c r="C974" s="43" t="s">
        <v>94</v>
      </c>
      <c r="D974" s="110" t="s">
        <v>9</v>
      </c>
      <c r="E974" s="87">
        <v>400</v>
      </c>
      <c r="F974" s="51">
        <f t="shared" si="38"/>
        <v>0.60979606894964156</v>
      </c>
      <c r="G974" s="50">
        <f t="shared" si="39"/>
        <v>0.68975720891124925</v>
      </c>
      <c r="H974" s="90">
        <v>579.91420000000005</v>
      </c>
      <c r="I974" s="88" t="s">
        <v>35</v>
      </c>
      <c r="J974" s="55" t="s">
        <v>472</v>
      </c>
      <c r="K974" s="90" t="s">
        <v>578</v>
      </c>
      <c r="L974" s="89" t="s">
        <v>1052</v>
      </c>
      <c r="M974" s="45" t="s">
        <v>473</v>
      </c>
    </row>
    <row r="975" spans="1:13" x14ac:dyDescent="0.2">
      <c r="A975" s="85">
        <v>42090</v>
      </c>
      <c r="B975" s="94" t="s">
        <v>1034</v>
      </c>
      <c r="C975" s="43" t="s">
        <v>94</v>
      </c>
      <c r="D975" s="106" t="s">
        <v>8</v>
      </c>
      <c r="E975" s="87">
        <v>1800</v>
      </c>
      <c r="F975" s="51">
        <f t="shared" si="38"/>
        <v>2.7440823102733867</v>
      </c>
      <c r="G975" s="50">
        <f t="shared" si="39"/>
        <v>3.1039074401006217</v>
      </c>
      <c r="H975" s="90">
        <v>579.91420000000005</v>
      </c>
      <c r="I975" s="88" t="s">
        <v>12</v>
      </c>
      <c r="J975" s="55" t="s">
        <v>472</v>
      </c>
      <c r="K975" s="90" t="s">
        <v>577</v>
      </c>
      <c r="L975" s="89" t="s">
        <v>1052</v>
      </c>
      <c r="M975" s="45" t="s">
        <v>473</v>
      </c>
    </row>
    <row r="976" spans="1:13" x14ac:dyDescent="0.2">
      <c r="A976" s="85">
        <v>42090</v>
      </c>
      <c r="B976" s="94" t="s">
        <v>1035</v>
      </c>
      <c r="C976" s="43" t="s">
        <v>94</v>
      </c>
      <c r="D976" s="106" t="s">
        <v>8</v>
      </c>
      <c r="E976" s="87">
        <v>100</v>
      </c>
      <c r="F976" s="51">
        <f t="shared" si="38"/>
        <v>0.15244901723741039</v>
      </c>
      <c r="G976" s="50">
        <f t="shared" si="39"/>
        <v>0.17243930222781231</v>
      </c>
      <c r="H976" s="90">
        <v>579.91420000000005</v>
      </c>
      <c r="I976" s="88" t="s">
        <v>12</v>
      </c>
      <c r="J976" s="55" t="s">
        <v>472</v>
      </c>
      <c r="K976" s="90" t="s">
        <v>577</v>
      </c>
      <c r="L976" s="89" t="s">
        <v>1052</v>
      </c>
      <c r="M976" s="45" t="s">
        <v>473</v>
      </c>
    </row>
    <row r="977" spans="1:13" x14ac:dyDescent="0.2">
      <c r="A977" s="85">
        <v>42090</v>
      </c>
      <c r="B977" s="94" t="s">
        <v>1036</v>
      </c>
      <c r="C977" s="43" t="s">
        <v>94</v>
      </c>
      <c r="D977" s="106" t="s">
        <v>8</v>
      </c>
      <c r="E977" s="87">
        <v>1900</v>
      </c>
      <c r="F977" s="51">
        <f t="shared" si="38"/>
        <v>2.8965313275107971</v>
      </c>
      <c r="G977" s="50">
        <f t="shared" si="39"/>
        <v>3.276346742328434</v>
      </c>
      <c r="H977" s="90">
        <v>579.91420000000005</v>
      </c>
      <c r="I977" s="88" t="s">
        <v>12</v>
      </c>
      <c r="J977" s="55" t="s">
        <v>472</v>
      </c>
      <c r="K977" s="90" t="s">
        <v>577</v>
      </c>
      <c r="L977" s="89" t="s">
        <v>1052</v>
      </c>
      <c r="M977" s="45" t="s">
        <v>473</v>
      </c>
    </row>
    <row r="978" spans="1:13" x14ac:dyDescent="0.2">
      <c r="A978" s="85">
        <v>42090</v>
      </c>
      <c r="B978" s="94" t="s">
        <v>1037</v>
      </c>
      <c r="C978" s="43" t="s">
        <v>215</v>
      </c>
      <c r="D978" s="106" t="s">
        <v>8</v>
      </c>
      <c r="E978" s="87">
        <v>1300</v>
      </c>
      <c r="F978" s="51">
        <f t="shared" si="38"/>
        <v>1.9818372240863349</v>
      </c>
      <c r="G978" s="50">
        <f t="shared" si="39"/>
        <v>2.24171092896156</v>
      </c>
      <c r="H978" s="90">
        <v>579.91420000000005</v>
      </c>
      <c r="I978" s="88" t="s">
        <v>12</v>
      </c>
      <c r="J978" s="55" t="s">
        <v>472</v>
      </c>
      <c r="K978" s="90" t="s">
        <v>577</v>
      </c>
      <c r="L978" s="89" t="s">
        <v>1052</v>
      </c>
      <c r="M978" s="45" t="s">
        <v>473</v>
      </c>
    </row>
    <row r="979" spans="1:13" x14ac:dyDescent="0.2">
      <c r="A979" s="85">
        <v>42090</v>
      </c>
      <c r="B979" s="94" t="s">
        <v>973</v>
      </c>
      <c r="C979" s="43" t="s">
        <v>94</v>
      </c>
      <c r="D979" s="106" t="s">
        <v>8</v>
      </c>
      <c r="E979" s="87">
        <v>600</v>
      </c>
      <c r="F979" s="51">
        <f t="shared" si="38"/>
        <v>0.91469410342446233</v>
      </c>
      <c r="G979" s="50">
        <f t="shared" si="39"/>
        <v>1.0346358133668738</v>
      </c>
      <c r="H979" s="90">
        <v>579.91420000000005</v>
      </c>
      <c r="I979" s="88" t="s">
        <v>39</v>
      </c>
      <c r="J979" s="55" t="s">
        <v>472</v>
      </c>
      <c r="K979" s="90" t="s">
        <v>574</v>
      </c>
      <c r="L979" s="89" t="s">
        <v>1052</v>
      </c>
      <c r="M979" s="45" t="s">
        <v>473</v>
      </c>
    </row>
    <row r="980" spans="1:13" x14ac:dyDescent="0.2">
      <c r="A980" s="85">
        <v>42090</v>
      </c>
      <c r="B980" s="94" t="s">
        <v>974</v>
      </c>
      <c r="C980" s="43" t="s">
        <v>94</v>
      </c>
      <c r="D980" s="106" t="s">
        <v>8</v>
      </c>
      <c r="E980" s="87">
        <v>1000</v>
      </c>
      <c r="F980" s="51">
        <f t="shared" si="38"/>
        <v>1.5244901723741038</v>
      </c>
      <c r="G980" s="50">
        <f t="shared" si="39"/>
        <v>1.724393022278123</v>
      </c>
      <c r="H980" s="90">
        <v>579.91420000000005</v>
      </c>
      <c r="I980" s="88" t="s">
        <v>39</v>
      </c>
      <c r="J980" s="55" t="s">
        <v>472</v>
      </c>
      <c r="K980" s="90" t="s">
        <v>574</v>
      </c>
      <c r="L980" s="89" t="s">
        <v>1052</v>
      </c>
      <c r="M980" s="45" t="s">
        <v>473</v>
      </c>
    </row>
    <row r="981" spans="1:13" x14ac:dyDescent="0.2">
      <c r="A981" s="85">
        <v>42090</v>
      </c>
      <c r="B981" s="94" t="s">
        <v>975</v>
      </c>
      <c r="C981" s="43" t="s">
        <v>94</v>
      </c>
      <c r="D981" s="106" t="s">
        <v>8</v>
      </c>
      <c r="E981" s="87">
        <v>800</v>
      </c>
      <c r="F981" s="51">
        <f t="shared" si="38"/>
        <v>1.2195921378992831</v>
      </c>
      <c r="G981" s="50">
        <f t="shared" si="39"/>
        <v>1.3795144178224985</v>
      </c>
      <c r="H981" s="90">
        <v>579.91420000000005</v>
      </c>
      <c r="I981" s="88" t="s">
        <v>39</v>
      </c>
      <c r="J981" s="55" t="s">
        <v>472</v>
      </c>
      <c r="K981" s="90" t="s">
        <v>574</v>
      </c>
      <c r="L981" s="89" t="s">
        <v>1052</v>
      </c>
      <c r="M981" s="45" t="s">
        <v>473</v>
      </c>
    </row>
    <row r="982" spans="1:13" x14ac:dyDescent="0.2">
      <c r="A982" s="85">
        <v>42090</v>
      </c>
      <c r="B982" s="94" t="s">
        <v>976</v>
      </c>
      <c r="C982" s="43" t="s">
        <v>94</v>
      </c>
      <c r="D982" s="106" t="s">
        <v>8</v>
      </c>
      <c r="E982" s="87">
        <v>200</v>
      </c>
      <c r="F982" s="51">
        <f t="shared" si="38"/>
        <v>0.30489803447482078</v>
      </c>
      <c r="G982" s="50">
        <f t="shared" si="39"/>
        <v>0.34487860445562463</v>
      </c>
      <c r="H982" s="90">
        <v>579.91420000000005</v>
      </c>
      <c r="I982" s="88" t="s">
        <v>39</v>
      </c>
      <c r="J982" s="55" t="s">
        <v>472</v>
      </c>
      <c r="K982" s="90" t="s">
        <v>574</v>
      </c>
      <c r="L982" s="89" t="s">
        <v>1052</v>
      </c>
      <c r="M982" s="45" t="s">
        <v>473</v>
      </c>
    </row>
    <row r="983" spans="1:13" x14ac:dyDescent="0.2">
      <c r="A983" s="85">
        <v>42090</v>
      </c>
      <c r="B983" s="94" t="s">
        <v>977</v>
      </c>
      <c r="C983" s="43" t="s">
        <v>94</v>
      </c>
      <c r="D983" s="106" t="s">
        <v>8</v>
      </c>
      <c r="E983" s="87">
        <v>300</v>
      </c>
      <c r="F983" s="51">
        <f t="shared" si="38"/>
        <v>0.45734705171223117</v>
      </c>
      <c r="G983" s="50">
        <f t="shared" si="39"/>
        <v>0.51731790668343691</v>
      </c>
      <c r="H983" s="90">
        <v>579.91420000000005</v>
      </c>
      <c r="I983" s="88" t="s">
        <v>39</v>
      </c>
      <c r="J983" s="55" t="s">
        <v>472</v>
      </c>
      <c r="K983" s="90" t="s">
        <v>574</v>
      </c>
      <c r="L983" s="89" t="s">
        <v>1052</v>
      </c>
      <c r="M983" s="45" t="s">
        <v>473</v>
      </c>
    </row>
    <row r="984" spans="1:13" x14ac:dyDescent="0.2">
      <c r="A984" s="85">
        <v>42090</v>
      </c>
      <c r="B984" s="86" t="s">
        <v>978</v>
      </c>
      <c r="C984" s="43" t="s">
        <v>94</v>
      </c>
      <c r="D984" s="106" t="s">
        <v>8</v>
      </c>
      <c r="E984" s="87">
        <v>200</v>
      </c>
      <c r="F984" s="51">
        <f t="shared" si="38"/>
        <v>0.30489803447482078</v>
      </c>
      <c r="G984" s="50">
        <f t="shared" si="39"/>
        <v>0.34487860445562463</v>
      </c>
      <c r="H984" s="90">
        <v>579.91420000000005</v>
      </c>
      <c r="I984" s="88" t="s">
        <v>39</v>
      </c>
      <c r="J984" s="55" t="s">
        <v>472</v>
      </c>
      <c r="K984" s="90" t="s">
        <v>574</v>
      </c>
      <c r="L984" s="89" t="s">
        <v>1052</v>
      </c>
      <c r="M984" s="45" t="s">
        <v>473</v>
      </c>
    </row>
    <row r="985" spans="1:13" x14ac:dyDescent="0.2">
      <c r="A985" s="85">
        <v>42090</v>
      </c>
      <c r="B985" s="94" t="s">
        <v>979</v>
      </c>
      <c r="C985" s="43" t="s">
        <v>94</v>
      </c>
      <c r="D985" s="106" t="s">
        <v>8</v>
      </c>
      <c r="E985" s="87">
        <v>100</v>
      </c>
      <c r="F985" s="51">
        <f t="shared" si="38"/>
        <v>0.15244901723741039</v>
      </c>
      <c r="G985" s="50">
        <f t="shared" si="39"/>
        <v>0.17243930222781231</v>
      </c>
      <c r="H985" s="90">
        <v>579.91420000000005</v>
      </c>
      <c r="I985" s="88" t="s">
        <v>39</v>
      </c>
      <c r="J985" s="55" t="s">
        <v>472</v>
      </c>
      <c r="K985" s="90" t="s">
        <v>574</v>
      </c>
      <c r="L985" s="89" t="s">
        <v>1052</v>
      </c>
      <c r="M985" s="45" t="s">
        <v>473</v>
      </c>
    </row>
    <row r="986" spans="1:13" x14ac:dyDescent="0.2">
      <c r="A986" s="85">
        <v>42090</v>
      </c>
      <c r="B986" s="94" t="s">
        <v>980</v>
      </c>
      <c r="C986" s="43" t="s">
        <v>94</v>
      </c>
      <c r="D986" s="106" t="s">
        <v>8</v>
      </c>
      <c r="E986" s="87">
        <v>100</v>
      </c>
      <c r="F986" s="51">
        <f t="shared" si="38"/>
        <v>0.15244901723741039</v>
      </c>
      <c r="G986" s="50">
        <f t="shared" si="39"/>
        <v>0.17243930222781231</v>
      </c>
      <c r="H986" s="90">
        <v>579.91420000000005</v>
      </c>
      <c r="I986" s="88" t="s">
        <v>39</v>
      </c>
      <c r="J986" s="55" t="s">
        <v>472</v>
      </c>
      <c r="K986" s="90" t="s">
        <v>574</v>
      </c>
      <c r="L986" s="89" t="s">
        <v>1052</v>
      </c>
      <c r="M986" s="45" t="s">
        <v>473</v>
      </c>
    </row>
    <row r="987" spans="1:13" x14ac:dyDescent="0.2">
      <c r="A987" s="85">
        <v>42090</v>
      </c>
      <c r="B987" s="94" t="s">
        <v>981</v>
      </c>
      <c r="C987" s="43" t="s">
        <v>94</v>
      </c>
      <c r="D987" s="106" t="s">
        <v>8</v>
      </c>
      <c r="E987" s="87">
        <v>300</v>
      </c>
      <c r="F987" s="51">
        <f t="shared" si="38"/>
        <v>0.45734705171223117</v>
      </c>
      <c r="G987" s="50">
        <f t="shared" si="39"/>
        <v>0.51731790668343691</v>
      </c>
      <c r="H987" s="90">
        <v>579.91420000000005</v>
      </c>
      <c r="I987" s="88" t="s">
        <v>39</v>
      </c>
      <c r="J987" s="55" t="s">
        <v>472</v>
      </c>
      <c r="K987" s="90" t="s">
        <v>574</v>
      </c>
      <c r="L987" s="89" t="s">
        <v>1052</v>
      </c>
      <c r="M987" s="45" t="s">
        <v>473</v>
      </c>
    </row>
    <row r="988" spans="1:13" x14ac:dyDescent="0.2">
      <c r="A988" s="85">
        <v>42090</v>
      </c>
      <c r="B988" s="94" t="s">
        <v>982</v>
      </c>
      <c r="C988" s="43" t="s">
        <v>215</v>
      </c>
      <c r="D988" s="106" t="s">
        <v>8</v>
      </c>
      <c r="E988" s="87">
        <v>700</v>
      </c>
      <c r="F988" s="51">
        <f t="shared" si="38"/>
        <v>1.0671431206618727</v>
      </c>
      <c r="G988" s="50">
        <f t="shared" si="39"/>
        <v>1.2070751155946862</v>
      </c>
      <c r="H988" s="90">
        <v>579.91420000000005</v>
      </c>
      <c r="I988" s="88" t="s">
        <v>39</v>
      </c>
      <c r="J988" s="55" t="s">
        <v>472</v>
      </c>
      <c r="K988" s="90" t="s">
        <v>574</v>
      </c>
      <c r="L988" s="89" t="s">
        <v>1052</v>
      </c>
      <c r="M988" s="45" t="s">
        <v>473</v>
      </c>
    </row>
    <row r="989" spans="1:13" x14ac:dyDescent="0.2">
      <c r="A989" s="85">
        <v>42090</v>
      </c>
      <c r="B989" s="112" t="s">
        <v>983</v>
      </c>
      <c r="C989" s="43" t="s">
        <v>249</v>
      </c>
      <c r="D989" s="106" t="s">
        <v>8</v>
      </c>
      <c r="E989" s="87">
        <v>5000</v>
      </c>
      <c r="F989" s="51">
        <f t="shared" si="38"/>
        <v>7.6224508618705187</v>
      </c>
      <c r="G989" s="50">
        <f t="shared" si="39"/>
        <v>8.6219651113906153</v>
      </c>
      <c r="H989" s="90">
        <v>579.91420000000005</v>
      </c>
      <c r="I989" s="88" t="s">
        <v>39</v>
      </c>
      <c r="J989" s="55" t="s">
        <v>472</v>
      </c>
      <c r="K989" s="90" t="s">
        <v>574</v>
      </c>
      <c r="L989" s="89" t="s">
        <v>1052</v>
      </c>
      <c r="M989" s="45" t="s">
        <v>473</v>
      </c>
    </row>
    <row r="990" spans="1:13" x14ac:dyDescent="0.2">
      <c r="A990" s="85">
        <v>42090</v>
      </c>
      <c r="B990" s="94" t="s">
        <v>982</v>
      </c>
      <c r="C990" s="43" t="s">
        <v>215</v>
      </c>
      <c r="D990" s="106" t="s">
        <v>8</v>
      </c>
      <c r="E990" s="87">
        <v>1300</v>
      </c>
      <c r="F990" s="51">
        <f t="shared" si="38"/>
        <v>1.9818372240863349</v>
      </c>
      <c r="G990" s="50">
        <f t="shared" si="39"/>
        <v>2.24171092896156</v>
      </c>
      <c r="H990" s="90">
        <v>579.91420000000005</v>
      </c>
      <c r="I990" s="88" t="s">
        <v>39</v>
      </c>
      <c r="J990" s="55" t="s">
        <v>472</v>
      </c>
      <c r="K990" s="90" t="s">
        <v>574</v>
      </c>
      <c r="L990" s="89" t="s">
        <v>1052</v>
      </c>
      <c r="M990" s="45" t="s">
        <v>473</v>
      </c>
    </row>
    <row r="991" spans="1:13" x14ac:dyDescent="0.2">
      <c r="A991" s="85">
        <v>42090</v>
      </c>
      <c r="B991" s="94" t="s">
        <v>984</v>
      </c>
      <c r="C991" s="43" t="s">
        <v>249</v>
      </c>
      <c r="D991" s="106" t="s">
        <v>8</v>
      </c>
      <c r="E991" s="87">
        <v>3000</v>
      </c>
      <c r="F991" s="51">
        <f t="shared" si="38"/>
        <v>4.5734705171223116</v>
      </c>
      <c r="G991" s="50">
        <f t="shared" si="39"/>
        <v>5.1731790668343693</v>
      </c>
      <c r="H991" s="90">
        <v>579.91420000000005</v>
      </c>
      <c r="I991" s="88" t="s">
        <v>39</v>
      </c>
      <c r="J991" s="55" t="s">
        <v>472</v>
      </c>
      <c r="K991" s="90" t="s">
        <v>574</v>
      </c>
      <c r="L991" s="89" t="s">
        <v>1052</v>
      </c>
      <c r="M991" s="45" t="s">
        <v>473</v>
      </c>
    </row>
    <row r="992" spans="1:13" x14ac:dyDescent="0.2">
      <c r="A992" s="85">
        <v>42091</v>
      </c>
      <c r="B992" s="94" t="s">
        <v>1038</v>
      </c>
      <c r="C992" s="43" t="s">
        <v>94</v>
      </c>
      <c r="D992" s="106" t="s">
        <v>8</v>
      </c>
      <c r="E992" s="87">
        <v>1800</v>
      </c>
      <c r="F992" s="51">
        <f t="shared" si="38"/>
        <v>2.7440823102733867</v>
      </c>
      <c r="G992" s="50">
        <f t="shared" si="39"/>
        <v>3.1039074401006217</v>
      </c>
      <c r="H992" s="90">
        <v>579.91420000000005</v>
      </c>
      <c r="I992" s="88" t="s">
        <v>12</v>
      </c>
      <c r="J992" s="55" t="s">
        <v>472</v>
      </c>
      <c r="K992" s="90" t="s">
        <v>580</v>
      </c>
      <c r="L992" s="89" t="s">
        <v>1052</v>
      </c>
      <c r="M992" s="45" t="s">
        <v>473</v>
      </c>
    </row>
    <row r="993" spans="1:13" x14ac:dyDescent="0.2">
      <c r="A993" s="85">
        <v>42091</v>
      </c>
      <c r="B993" s="94" t="s">
        <v>1039</v>
      </c>
      <c r="C993" s="43" t="s">
        <v>94</v>
      </c>
      <c r="D993" s="106" t="s">
        <v>8</v>
      </c>
      <c r="E993" s="87">
        <v>100</v>
      </c>
      <c r="F993" s="51">
        <f t="shared" si="38"/>
        <v>0.15244901723741039</v>
      </c>
      <c r="G993" s="50">
        <f t="shared" si="39"/>
        <v>0.17243930222781231</v>
      </c>
      <c r="H993" s="90">
        <v>579.91420000000005</v>
      </c>
      <c r="I993" s="88" t="s">
        <v>12</v>
      </c>
      <c r="J993" s="55" t="s">
        <v>472</v>
      </c>
      <c r="K993" s="90" t="s">
        <v>580</v>
      </c>
      <c r="L993" s="89" t="s">
        <v>1052</v>
      </c>
      <c r="M993" s="45" t="s">
        <v>473</v>
      </c>
    </row>
    <row r="994" spans="1:13" x14ac:dyDescent="0.2">
      <c r="A994" s="85">
        <v>42091</v>
      </c>
      <c r="B994" s="94" t="s">
        <v>1040</v>
      </c>
      <c r="C994" s="43" t="s">
        <v>215</v>
      </c>
      <c r="D994" s="106" t="s">
        <v>8</v>
      </c>
      <c r="E994" s="87">
        <v>1200</v>
      </c>
      <c r="F994" s="51">
        <f t="shared" si="38"/>
        <v>1.8293882068489247</v>
      </c>
      <c r="G994" s="50">
        <f t="shared" si="39"/>
        <v>2.0692716267337476</v>
      </c>
      <c r="H994" s="90">
        <v>579.91420000000005</v>
      </c>
      <c r="I994" s="88" t="s">
        <v>12</v>
      </c>
      <c r="J994" s="55" t="s">
        <v>472</v>
      </c>
      <c r="K994" s="90" t="s">
        <v>580</v>
      </c>
      <c r="L994" s="89" t="s">
        <v>1052</v>
      </c>
      <c r="M994" s="45" t="s">
        <v>473</v>
      </c>
    </row>
    <row r="995" spans="1:13" x14ac:dyDescent="0.2">
      <c r="A995" s="85">
        <v>42091</v>
      </c>
      <c r="B995" s="94" t="s">
        <v>1041</v>
      </c>
      <c r="C995" s="43" t="s">
        <v>94</v>
      </c>
      <c r="D995" s="106" t="s">
        <v>8</v>
      </c>
      <c r="E995" s="87">
        <v>1900</v>
      </c>
      <c r="F995" s="51">
        <f t="shared" si="38"/>
        <v>2.8965313275107971</v>
      </c>
      <c r="G995" s="50">
        <f t="shared" si="39"/>
        <v>3.276346742328434</v>
      </c>
      <c r="H995" s="90">
        <v>579.91420000000005</v>
      </c>
      <c r="I995" s="88" t="s">
        <v>12</v>
      </c>
      <c r="J995" s="55" t="s">
        <v>472</v>
      </c>
      <c r="K995" s="90" t="s">
        <v>580</v>
      </c>
      <c r="L995" s="89" t="s">
        <v>1052</v>
      </c>
      <c r="M995" s="45" t="s">
        <v>473</v>
      </c>
    </row>
    <row r="996" spans="1:13" x14ac:dyDescent="0.2">
      <c r="A996" s="85">
        <v>42091</v>
      </c>
      <c r="B996" s="94" t="s">
        <v>977</v>
      </c>
      <c r="C996" s="43" t="s">
        <v>94</v>
      </c>
      <c r="D996" s="106" t="s">
        <v>8</v>
      </c>
      <c r="E996" s="87">
        <v>300</v>
      </c>
      <c r="F996" s="51">
        <f t="shared" si="38"/>
        <v>0.45734705171223117</v>
      </c>
      <c r="G996" s="50">
        <f t="shared" si="39"/>
        <v>0.51731790668343691</v>
      </c>
      <c r="H996" s="90">
        <v>579.91420000000005</v>
      </c>
      <c r="I996" s="88" t="s">
        <v>39</v>
      </c>
      <c r="J996" s="55" t="s">
        <v>472</v>
      </c>
      <c r="K996" s="90" t="s">
        <v>574</v>
      </c>
      <c r="L996" s="89" t="s">
        <v>1052</v>
      </c>
      <c r="M996" s="45" t="s">
        <v>473</v>
      </c>
    </row>
    <row r="997" spans="1:13" x14ac:dyDescent="0.2">
      <c r="A997" s="85">
        <v>42091</v>
      </c>
      <c r="B997" s="94" t="s">
        <v>985</v>
      </c>
      <c r="C997" s="43" t="s">
        <v>94</v>
      </c>
      <c r="D997" s="106" t="s">
        <v>8</v>
      </c>
      <c r="E997" s="87">
        <v>100</v>
      </c>
      <c r="F997" s="51">
        <f t="shared" si="38"/>
        <v>0.15244901723741039</v>
      </c>
      <c r="G997" s="50">
        <f t="shared" si="39"/>
        <v>0.17243930222781231</v>
      </c>
      <c r="H997" s="90">
        <v>579.91420000000005</v>
      </c>
      <c r="I997" s="88" t="s">
        <v>39</v>
      </c>
      <c r="J997" s="55" t="s">
        <v>472</v>
      </c>
      <c r="K997" s="90" t="s">
        <v>574</v>
      </c>
      <c r="L997" s="89" t="s">
        <v>1052</v>
      </c>
      <c r="M997" s="45" t="s">
        <v>473</v>
      </c>
    </row>
    <row r="998" spans="1:13" x14ac:dyDescent="0.2">
      <c r="A998" s="85">
        <v>42091</v>
      </c>
      <c r="B998" s="94" t="s">
        <v>986</v>
      </c>
      <c r="C998" s="43" t="s">
        <v>94</v>
      </c>
      <c r="D998" s="106" t="s">
        <v>8</v>
      </c>
      <c r="E998" s="87">
        <v>200</v>
      </c>
      <c r="F998" s="51">
        <f t="shared" si="38"/>
        <v>0.30489803447482078</v>
      </c>
      <c r="G998" s="50">
        <f t="shared" si="39"/>
        <v>0.34487860445562463</v>
      </c>
      <c r="H998" s="90">
        <v>579.91420000000005</v>
      </c>
      <c r="I998" s="88" t="s">
        <v>39</v>
      </c>
      <c r="J998" s="55" t="s">
        <v>472</v>
      </c>
      <c r="K998" s="90" t="s">
        <v>574</v>
      </c>
      <c r="L998" s="89" t="s">
        <v>1052</v>
      </c>
      <c r="M998" s="45" t="s">
        <v>473</v>
      </c>
    </row>
    <row r="999" spans="1:13" x14ac:dyDescent="0.2">
      <c r="A999" s="85">
        <v>42091</v>
      </c>
      <c r="B999" s="94" t="s">
        <v>987</v>
      </c>
      <c r="C999" s="43" t="s">
        <v>94</v>
      </c>
      <c r="D999" s="106" t="s">
        <v>8</v>
      </c>
      <c r="E999" s="87">
        <v>200</v>
      </c>
      <c r="F999" s="51">
        <f t="shared" si="38"/>
        <v>0.30489803447482078</v>
      </c>
      <c r="G999" s="50">
        <f t="shared" si="39"/>
        <v>0.34487860445562463</v>
      </c>
      <c r="H999" s="90">
        <v>579.91420000000005</v>
      </c>
      <c r="I999" s="88" t="s">
        <v>39</v>
      </c>
      <c r="J999" s="55" t="s">
        <v>472</v>
      </c>
      <c r="K999" s="90" t="s">
        <v>574</v>
      </c>
      <c r="L999" s="89" t="s">
        <v>1052</v>
      </c>
      <c r="M999" s="45" t="s">
        <v>473</v>
      </c>
    </row>
    <row r="1000" spans="1:13" x14ac:dyDescent="0.2">
      <c r="A1000" s="85">
        <v>42091</v>
      </c>
      <c r="B1000" s="94" t="s">
        <v>981</v>
      </c>
      <c r="C1000" s="43" t="s">
        <v>94</v>
      </c>
      <c r="D1000" s="106" t="s">
        <v>8</v>
      </c>
      <c r="E1000" s="87">
        <v>200</v>
      </c>
      <c r="F1000" s="51">
        <f t="shared" si="38"/>
        <v>0.30489803447482078</v>
      </c>
      <c r="G1000" s="50">
        <f t="shared" si="39"/>
        <v>0.34487860445562463</v>
      </c>
      <c r="H1000" s="90">
        <v>579.91420000000005</v>
      </c>
      <c r="I1000" s="88" t="s">
        <v>39</v>
      </c>
      <c r="J1000" s="55" t="s">
        <v>472</v>
      </c>
      <c r="K1000" s="90" t="s">
        <v>574</v>
      </c>
      <c r="L1000" s="93" t="s">
        <v>1052</v>
      </c>
      <c r="M1000" s="45" t="s">
        <v>473</v>
      </c>
    </row>
    <row r="1001" spans="1:13" x14ac:dyDescent="0.2">
      <c r="A1001" s="85">
        <v>42091</v>
      </c>
      <c r="B1001" s="94" t="s">
        <v>988</v>
      </c>
      <c r="C1001" s="43" t="s">
        <v>94</v>
      </c>
      <c r="D1001" s="106" t="s">
        <v>8</v>
      </c>
      <c r="E1001" s="87">
        <v>200</v>
      </c>
      <c r="F1001" s="51">
        <f t="shared" si="38"/>
        <v>0.30489803447482078</v>
      </c>
      <c r="G1001" s="50">
        <f t="shared" si="39"/>
        <v>0.34487860445562463</v>
      </c>
      <c r="H1001" s="90">
        <v>579.91420000000005</v>
      </c>
      <c r="I1001" s="88" t="s">
        <v>39</v>
      </c>
      <c r="J1001" s="55" t="s">
        <v>472</v>
      </c>
      <c r="K1001" s="90" t="s">
        <v>574</v>
      </c>
      <c r="L1001" s="93" t="s">
        <v>1052</v>
      </c>
      <c r="M1001" s="45" t="s">
        <v>473</v>
      </c>
    </row>
    <row r="1002" spans="1:13" x14ac:dyDescent="0.2">
      <c r="A1002" s="85">
        <v>42091</v>
      </c>
      <c r="B1002" s="94" t="s">
        <v>989</v>
      </c>
      <c r="C1002" s="43" t="s">
        <v>94</v>
      </c>
      <c r="D1002" s="106" t="s">
        <v>8</v>
      </c>
      <c r="E1002" s="87">
        <v>800</v>
      </c>
      <c r="F1002" s="51">
        <f t="shared" si="38"/>
        <v>1.2195921378992831</v>
      </c>
      <c r="G1002" s="50">
        <f t="shared" si="39"/>
        <v>1.3795144178224985</v>
      </c>
      <c r="H1002" s="90">
        <v>579.91420000000005</v>
      </c>
      <c r="I1002" s="88" t="s">
        <v>39</v>
      </c>
      <c r="J1002" s="55" t="s">
        <v>472</v>
      </c>
      <c r="K1002" s="90" t="s">
        <v>574</v>
      </c>
      <c r="L1002" s="93" t="s">
        <v>1052</v>
      </c>
      <c r="M1002" s="45" t="s">
        <v>473</v>
      </c>
    </row>
    <row r="1003" spans="1:13" x14ac:dyDescent="0.2">
      <c r="A1003" s="85">
        <v>42091</v>
      </c>
      <c r="B1003" s="94" t="s">
        <v>990</v>
      </c>
      <c r="C1003" s="43" t="s">
        <v>94</v>
      </c>
      <c r="D1003" s="106" t="s">
        <v>8</v>
      </c>
      <c r="E1003" s="87">
        <v>1000</v>
      </c>
      <c r="F1003" s="51">
        <f t="shared" si="38"/>
        <v>1.5244901723741038</v>
      </c>
      <c r="G1003" s="50">
        <f t="shared" si="39"/>
        <v>1.724393022278123</v>
      </c>
      <c r="H1003" s="90">
        <v>579.91420000000005</v>
      </c>
      <c r="I1003" s="88" t="s">
        <v>39</v>
      </c>
      <c r="J1003" s="55" t="s">
        <v>472</v>
      </c>
      <c r="K1003" s="90" t="s">
        <v>574</v>
      </c>
      <c r="L1003" s="93" t="s">
        <v>1052</v>
      </c>
      <c r="M1003" s="45" t="s">
        <v>473</v>
      </c>
    </row>
    <row r="1004" spans="1:13" x14ac:dyDescent="0.2">
      <c r="A1004" s="85">
        <v>42091</v>
      </c>
      <c r="B1004" s="94" t="s">
        <v>991</v>
      </c>
      <c r="C1004" s="43" t="s">
        <v>94</v>
      </c>
      <c r="D1004" s="106" t="s">
        <v>8</v>
      </c>
      <c r="E1004" s="87">
        <v>600</v>
      </c>
      <c r="F1004" s="51">
        <f t="shared" si="38"/>
        <v>0.91469410342446233</v>
      </c>
      <c r="G1004" s="50">
        <f t="shared" si="39"/>
        <v>1.0346358133668738</v>
      </c>
      <c r="H1004" s="90">
        <v>579.91420000000005</v>
      </c>
      <c r="I1004" s="88" t="s">
        <v>39</v>
      </c>
      <c r="J1004" s="55" t="s">
        <v>472</v>
      </c>
      <c r="K1004" s="90" t="s">
        <v>574</v>
      </c>
      <c r="L1004" s="93" t="s">
        <v>1052</v>
      </c>
      <c r="M1004" s="45" t="s">
        <v>473</v>
      </c>
    </row>
    <row r="1005" spans="1:13" x14ac:dyDescent="0.2">
      <c r="A1005" s="85">
        <v>42091</v>
      </c>
      <c r="B1005" s="94" t="s">
        <v>982</v>
      </c>
      <c r="C1005" s="43" t="s">
        <v>215</v>
      </c>
      <c r="D1005" s="106" t="s">
        <v>8</v>
      </c>
      <c r="E1005" s="87">
        <v>950</v>
      </c>
      <c r="F1005" s="51">
        <f t="shared" si="38"/>
        <v>1.4482656637553986</v>
      </c>
      <c r="G1005" s="50">
        <f t="shared" si="39"/>
        <v>1.638173371164217</v>
      </c>
      <c r="H1005" s="90">
        <v>579.91420000000005</v>
      </c>
      <c r="I1005" s="88" t="s">
        <v>39</v>
      </c>
      <c r="J1005" s="55" t="s">
        <v>472</v>
      </c>
      <c r="K1005" s="90" t="s">
        <v>574</v>
      </c>
      <c r="L1005" s="93" t="s">
        <v>1052</v>
      </c>
      <c r="M1005" s="45" t="s">
        <v>473</v>
      </c>
    </row>
    <row r="1006" spans="1:13" x14ac:dyDescent="0.2">
      <c r="A1006" s="85">
        <v>42091</v>
      </c>
      <c r="B1006" s="94" t="s">
        <v>984</v>
      </c>
      <c r="C1006" s="43" t="s">
        <v>249</v>
      </c>
      <c r="D1006" s="106" t="s">
        <v>8</v>
      </c>
      <c r="E1006" s="87">
        <v>3000</v>
      </c>
      <c r="F1006" s="51">
        <f t="shared" si="38"/>
        <v>4.5734705171223116</v>
      </c>
      <c r="G1006" s="50">
        <f t="shared" si="39"/>
        <v>5.1731790668343693</v>
      </c>
      <c r="H1006" s="90">
        <v>579.91420000000005</v>
      </c>
      <c r="I1006" s="88" t="s">
        <v>39</v>
      </c>
      <c r="J1006" s="55" t="s">
        <v>472</v>
      </c>
      <c r="K1006" s="90" t="s">
        <v>574</v>
      </c>
      <c r="L1006" s="93" t="s">
        <v>1052</v>
      </c>
      <c r="M1006" s="45" t="s">
        <v>473</v>
      </c>
    </row>
    <row r="1007" spans="1:13" x14ac:dyDescent="0.2">
      <c r="A1007" s="85">
        <v>42091</v>
      </c>
      <c r="B1007" s="94" t="s">
        <v>982</v>
      </c>
      <c r="C1007" s="43" t="s">
        <v>215</v>
      </c>
      <c r="D1007" s="106" t="s">
        <v>8</v>
      </c>
      <c r="E1007" s="87">
        <v>1050</v>
      </c>
      <c r="F1007" s="51">
        <f t="shared" si="38"/>
        <v>1.600714680992809</v>
      </c>
      <c r="G1007" s="50">
        <f t="shared" si="39"/>
        <v>1.8106126733920291</v>
      </c>
      <c r="H1007" s="90">
        <v>579.91420000000005</v>
      </c>
      <c r="I1007" s="88" t="s">
        <v>39</v>
      </c>
      <c r="J1007" s="55" t="s">
        <v>472</v>
      </c>
      <c r="K1007" s="90" t="s">
        <v>574</v>
      </c>
      <c r="L1007" s="93" t="s">
        <v>1052</v>
      </c>
      <c r="M1007" s="45" t="s">
        <v>473</v>
      </c>
    </row>
    <row r="1008" spans="1:13" x14ac:dyDescent="0.2">
      <c r="A1008" s="85">
        <v>42092</v>
      </c>
      <c r="B1008" s="94" t="s">
        <v>838</v>
      </c>
      <c r="C1008" s="43" t="s">
        <v>122</v>
      </c>
      <c r="D1008" s="110" t="s">
        <v>9</v>
      </c>
      <c r="E1008" s="87">
        <v>35000</v>
      </c>
      <c r="F1008" s="51">
        <f t="shared" si="38"/>
        <v>53.357156033093631</v>
      </c>
      <c r="G1008" s="50">
        <f t="shared" si="39"/>
        <v>60.353755779734307</v>
      </c>
      <c r="H1008" s="90">
        <v>579.91420000000005</v>
      </c>
      <c r="I1008" s="88" t="s">
        <v>35</v>
      </c>
      <c r="J1008" s="55" t="s">
        <v>472</v>
      </c>
      <c r="K1008" s="90" t="s">
        <v>581</v>
      </c>
      <c r="L1008" s="93" t="s">
        <v>1052</v>
      </c>
      <c r="M1008" s="45" t="s">
        <v>473</v>
      </c>
    </row>
    <row r="1009" spans="1:13" ht="12.75" customHeight="1" x14ac:dyDescent="0.2">
      <c r="A1009" s="85">
        <v>42094</v>
      </c>
      <c r="B1009" s="96" t="s">
        <v>1197</v>
      </c>
      <c r="C1009" s="89" t="s">
        <v>94</v>
      </c>
      <c r="D1009" s="99" t="s">
        <v>14</v>
      </c>
      <c r="E1009" s="87">
        <v>800</v>
      </c>
      <c r="F1009" s="51">
        <f t="shared" ref="F1009:F1071" si="40">E1009/655.957</f>
        <v>1.2195921378992831</v>
      </c>
      <c r="G1009" s="50">
        <f t="shared" ref="G1009:G1071" si="41">E1009/H1009</f>
        <v>1.3795144178224985</v>
      </c>
      <c r="H1009" s="90">
        <v>579.91420000000005</v>
      </c>
      <c r="I1009" s="88" t="s">
        <v>15</v>
      </c>
      <c r="J1009" s="55" t="s">
        <v>472</v>
      </c>
      <c r="K1009" s="89" t="s">
        <v>1053</v>
      </c>
      <c r="L1009" s="93" t="s">
        <v>1052</v>
      </c>
      <c r="M1009" s="45" t="s">
        <v>473</v>
      </c>
    </row>
    <row r="1010" spans="1:13" ht="12.75" customHeight="1" x14ac:dyDescent="0.2">
      <c r="A1010" s="85">
        <v>42094</v>
      </c>
      <c r="B1010" s="96" t="s">
        <v>1198</v>
      </c>
      <c r="C1010" s="43" t="s">
        <v>135</v>
      </c>
      <c r="D1010" s="99" t="s">
        <v>1199</v>
      </c>
      <c r="E1010" s="87">
        <v>25000</v>
      </c>
      <c r="F1010" s="51">
        <f t="shared" si="40"/>
        <v>38.112254309352593</v>
      </c>
      <c r="G1010" s="50">
        <f t="shared" si="41"/>
        <v>43.109825556953076</v>
      </c>
      <c r="H1010" s="90">
        <v>579.91420000000005</v>
      </c>
      <c r="I1010" s="88" t="s">
        <v>15</v>
      </c>
      <c r="J1010" s="55" t="s">
        <v>472</v>
      </c>
      <c r="K1010" s="89" t="s">
        <v>1053</v>
      </c>
      <c r="L1010" s="93" t="s">
        <v>1052</v>
      </c>
      <c r="M1010" s="45" t="s">
        <v>473</v>
      </c>
    </row>
    <row r="1011" spans="1:13" ht="12.75" customHeight="1" x14ac:dyDescent="0.2">
      <c r="A1011" s="85">
        <v>42094</v>
      </c>
      <c r="B1011" s="96" t="s">
        <v>1200</v>
      </c>
      <c r="C1011" s="43" t="s">
        <v>94</v>
      </c>
      <c r="D1011" s="99" t="s">
        <v>14</v>
      </c>
      <c r="E1011" s="87">
        <v>800</v>
      </c>
      <c r="F1011" s="51">
        <f t="shared" si="40"/>
        <v>1.2195921378992831</v>
      </c>
      <c r="G1011" s="50">
        <f t="shared" si="41"/>
        <v>1.3795144178224985</v>
      </c>
      <c r="H1011" s="90">
        <v>579.91420000000005</v>
      </c>
      <c r="I1011" s="88" t="s">
        <v>15</v>
      </c>
      <c r="J1011" s="55" t="s">
        <v>472</v>
      </c>
      <c r="K1011" s="89" t="s">
        <v>1053</v>
      </c>
      <c r="L1011" s="93" t="s">
        <v>1052</v>
      </c>
      <c r="M1011" s="45" t="s">
        <v>473</v>
      </c>
    </row>
    <row r="1012" spans="1:13" ht="12.75" customHeight="1" x14ac:dyDescent="0.2">
      <c r="A1012" s="85">
        <v>42094</v>
      </c>
      <c r="B1012" s="96" t="s">
        <v>1350</v>
      </c>
      <c r="C1012" s="136" t="s">
        <v>94</v>
      </c>
      <c r="D1012" s="95" t="s">
        <v>8</v>
      </c>
      <c r="E1012" s="87">
        <v>1500</v>
      </c>
      <c r="F1012" s="51">
        <f t="shared" si="40"/>
        <v>2.2867352585611558</v>
      </c>
      <c r="G1012" s="50">
        <f t="shared" si="41"/>
        <v>2.5865895334171847</v>
      </c>
      <c r="H1012" s="90">
        <v>579.91420000000005</v>
      </c>
      <c r="I1012" s="88" t="s">
        <v>12</v>
      </c>
      <c r="J1012" s="55" t="s">
        <v>472</v>
      </c>
      <c r="K1012" s="89" t="s">
        <v>1054</v>
      </c>
      <c r="L1012" s="93" t="s">
        <v>1052</v>
      </c>
      <c r="M1012" s="45" t="s">
        <v>473</v>
      </c>
    </row>
    <row r="1013" spans="1:13" ht="12.75" customHeight="1" x14ac:dyDescent="0.2">
      <c r="A1013" s="85">
        <v>42094</v>
      </c>
      <c r="B1013" s="96" t="s">
        <v>1351</v>
      </c>
      <c r="C1013" s="136" t="s">
        <v>94</v>
      </c>
      <c r="D1013" s="95" t="s">
        <v>8</v>
      </c>
      <c r="E1013" s="87">
        <v>1000</v>
      </c>
      <c r="F1013" s="51">
        <f t="shared" si="40"/>
        <v>1.5244901723741038</v>
      </c>
      <c r="G1013" s="50">
        <f t="shared" si="41"/>
        <v>1.724393022278123</v>
      </c>
      <c r="H1013" s="90">
        <v>579.91420000000005</v>
      </c>
      <c r="I1013" s="88" t="s">
        <v>12</v>
      </c>
      <c r="J1013" s="55" t="s">
        <v>472</v>
      </c>
      <c r="K1013" s="89" t="s">
        <v>1054</v>
      </c>
      <c r="L1013" s="93" t="s">
        <v>1052</v>
      </c>
      <c r="M1013" s="45" t="s">
        <v>473</v>
      </c>
    </row>
    <row r="1014" spans="1:13" ht="12.75" customHeight="1" x14ac:dyDescent="0.2">
      <c r="A1014" s="85">
        <v>42094</v>
      </c>
      <c r="B1014" s="96" t="s">
        <v>1352</v>
      </c>
      <c r="C1014" s="136" t="s">
        <v>215</v>
      </c>
      <c r="D1014" s="95" t="s">
        <v>8</v>
      </c>
      <c r="E1014" s="87">
        <v>1300</v>
      </c>
      <c r="F1014" s="51">
        <f t="shared" si="40"/>
        <v>1.9818372240863349</v>
      </c>
      <c r="G1014" s="50">
        <f t="shared" si="41"/>
        <v>2.24171092896156</v>
      </c>
      <c r="H1014" s="90">
        <v>579.91420000000005</v>
      </c>
      <c r="I1014" s="88" t="s">
        <v>12</v>
      </c>
      <c r="J1014" s="55" t="s">
        <v>472</v>
      </c>
      <c r="K1014" s="89" t="s">
        <v>1054</v>
      </c>
      <c r="L1014" s="93" t="s">
        <v>1052</v>
      </c>
      <c r="M1014" s="45" t="s">
        <v>473</v>
      </c>
    </row>
    <row r="1015" spans="1:13" ht="12.75" customHeight="1" x14ac:dyDescent="0.2">
      <c r="A1015" s="85">
        <v>42095</v>
      </c>
      <c r="B1015" s="120" t="s">
        <v>1124</v>
      </c>
      <c r="C1015" s="99" t="s">
        <v>94</v>
      </c>
      <c r="D1015" s="99" t="s">
        <v>9</v>
      </c>
      <c r="E1015" s="87">
        <v>400</v>
      </c>
      <c r="F1015" s="51">
        <f t="shared" si="40"/>
        <v>0.60979606894964156</v>
      </c>
      <c r="G1015" s="50">
        <f t="shared" si="41"/>
        <v>0.68975720891124925</v>
      </c>
      <c r="H1015" s="90">
        <v>579.91420000000005</v>
      </c>
      <c r="I1015" s="88" t="s">
        <v>35</v>
      </c>
      <c r="J1015" s="55" t="s">
        <v>472</v>
      </c>
      <c r="K1015" s="90" t="s">
        <v>1055</v>
      </c>
      <c r="L1015" s="93" t="s">
        <v>1052</v>
      </c>
      <c r="M1015" s="45" t="s">
        <v>473</v>
      </c>
    </row>
    <row r="1016" spans="1:13" ht="12.75" customHeight="1" x14ac:dyDescent="0.2">
      <c r="A1016" s="85">
        <v>42095</v>
      </c>
      <c r="B1016" s="120" t="s">
        <v>1125</v>
      </c>
      <c r="C1016" s="43" t="s">
        <v>94</v>
      </c>
      <c r="D1016" s="99" t="s">
        <v>9</v>
      </c>
      <c r="E1016" s="87">
        <v>400</v>
      </c>
      <c r="F1016" s="51">
        <f t="shared" si="40"/>
        <v>0.60979606894964156</v>
      </c>
      <c r="G1016" s="50">
        <f t="shared" si="41"/>
        <v>0.68975720891124925</v>
      </c>
      <c r="H1016" s="90">
        <v>579.91420000000005</v>
      </c>
      <c r="I1016" s="88" t="s">
        <v>35</v>
      </c>
      <c r="J1016" s="55" t="s">
        <v>472</v>
      </c>
      <c r="K1016" s="90" t="s">
        <v>1055</v>
      </c>
      <c r="L1016" s="93" t="s">
        <v>1052</v>
      </c>
      <c r="M1016" s="45" t="s">
        <v>473</v>
      </c>
    </row>
    <row r="1017" spans="1:13" ht="12.75" customHeight="1" x14ac:dyDescent="0.2">
      <c r="A1017" s="85">
        <v>42095</v>
      </c>
      <c r="B1017" s="86" t="s">
        <v>1126</v>
      </c>
      <c r="C1017" s="43" t="s">
        <v>135</v>
      </c>
      <c r="D1017" s="99" t="s">
        <v>136</v>
      </c>
      <c r="E1017" s="87">
        <v>65000</v>
      </c>
      <c r="F1017" s="51">
        <f t="shared" si="40"/>
        <v>99.091861204316743</v>
      </c>
      <c r="G1017" s="50">
        <f t="shared" si="41"/>
        <v>112.08554644807801</v>
      </c>
      <c r="H1017" s="90">
        <v>579.91420000000005</v>
      </c>
      <c r="I1017" s="88" t="s">
        <v>35</v>
      </c>
      <c r="J1017" s="55" t="s">
        <v>472</v>
      </c>
      <c r="K1017" s="90" t="s">
        <v>1056</v>
      </c>
      <c r="L1017" s="93" t="s">
        <v>1052</v>
      </c>
      <c r="M1017" s="45" t="s">
        <v>473</v>
      </c>
    </row>
    <row r="1018" spans="1:13" ht="12.75" customHeight="1" x14ac:dyDescent="0.2">
      <c r="A1018" s="85">
        <v>42095</v>
      </c>
      <c r="B1018" s="96" t="s">
        <v>1353</v>
      </c>
      <c r="C1018" s="136" t="s">
        <v>94</v>
      </c>
      <c r="D1018" s="95" t="s">
        <v>8</v>
      </c>
      <c r="E1018" s="87">
        <v>1200</v>
      </c>
      <c r="F1018" s="51">
        <f t="shared" si="40"/>
        <v>1.8293882068489247</v>
      </c>
      <c r="G1018" s="50">
        <f t="shared" si="41"/>
        <v>2.0692716267337476</v>
      </c>
      <c r="H1018" s="90">
        <v>579.91420000000005</v>
      </c>
      <c r="I1018" s="88" t="s">
        <v>12</v>
      </c>
      <c r="J1018" s="55" t="s">
        <v>472</v>
      </c>
      <c r="K1018" s="89" t="s">
        <v>1057</v>
      </c>
      <c r="L1018" s="93" t="s">
        <v>1052</v>
      </c>
      <c r="M1018" s="45" t="s">
        <v>473</v>
      </c>
    </row>
    <row r="1019" spans="1:13" ht="12.75" customHeight="1" x14ac:dyDescent="0.2">
      <c r="A1019" s="85">
        <v>42095</v>
      </c>
      <c r="B1019" s="97" t="s">
        <v>1354</v>
      </c>
      <c r="C1019" s="136" t="s">
        <v>94</v>
      </c>
      <c r="D1019" s="95" t="s">
        <v>8</v>
      </c>
      <c r="E1019" s="122">
        <v>100</v>
      </c>
      <c r="F1019" s="51">
        <f t="shared" si="40"/>
        <v>0.15244901723741039</v>
      </c>
      <c r="G1019" s="50">
        <f t="shared" si="41"/>
        <v>0.17243930222781231</v>
      </c>
      <c r="H1019" s="90">
        <v>579.91420000000005</v>
      </c>
      <c r="I1019" s="88" t="s">
        <v>12</v>
      </c>
      <c r="J1019" s="55" t="s">
        <v>472</v>
      </c>
      <c r="K1019" s="89" t="s">
        <v>1057</v>
      </c>
      <c r="L1019" s="93" t="s">
        <v>1052</v>
      </c>
      <c r="M1019" s="45" t="s">
        <v>473</v>
      </c>
    </row>
    <row r="1020" spans="1:13" ht="12.75" customHeight="1" x14ac:dyDescent="0.2">
      <c r="A1020" s="85">
        <v>42095</v>
      </c>
      <c r="B1020" s="96" t="s">
        <v>1355</v>
      </c>
      <c r="C1020" s="136" t="s">
        <v>94</v>
      </c>
      <c r="D1020" s="95" t="s">
        <v>8</v>
      </c>
      <c r="E1020" s="87">
        <v>1300</v>
      </c>
      <c r="F1020" s="51">
        <f t="shared" si="40"/>
        <v>1.9818372240863349</v>
      </c>
      <c r="G1020" s="50">
        <f t="shared" si="41"/>
        <v>2.24171092896156</v>
      </c>
      <c r="H1020" s="90">
        <v>579.91420000000005</v>
      </c>
      <c r="I1020" s="88" t="s">
        <v>12</v>
      </c>
      <c r="J1020" s="55" t="s">
        <v>472</v>
      </c>
      <c r="K1020" s="89" t="s">
        <v>1057</v>
      </c>
      <c r="L1020" s="93" t="s">
        <v>1052</v>
      </c>
      <c r="M1020" s="45" t="s">
        <v>473</v>
      </c>
    </row>
    <row r="1021" spans="1:13" ht="12.75" customHeight="1" x14ac:dyDescent="0.2">
      <c r="A1021" s="85">
        <v>42095</v>
      </c>
      <c r="B1021" s="96" t="s">
        <v>1356</v>
      </c>
      <c r="C1021" s="136" t="s">
        <v>215</v>
      </c>
      <c r="D1021" s="95" t="s">
        <v>8</v>
      </c>
      <c r="E1021" s="116">
        <v>1800</v>
      </c>
      <c r="F1021" s="51">
        <f t="shared" si="40"/>
        <v>2.7440823102733867</v>
      </c>
      <c r="G1021" s="50">
        <f t="shared" si="41"/>
        <v>3.1039074401006217</v>
      </c>
      <c r="H1021" s="90">
        <v>579.91420000000005</v>
      </c>
      <c r="I1021" s="88" t="s">
        <v>12</v>
      </c>
      <c r="J1021" s="55" t="s">
        <v>472</v>
      </c>
      <c r="K1021" s="89" t="s">
        <v>1057</v>
      </c>
      <c r="L1021" s="93" t="s">
        <v>1052</v>
      </c>
      <c r="M1021" s="45" t="s">
        <v>473</v>
      </c>
    </row>
    <row r="1022" spans="1:13" ht="12.75" customHeight="1" x14ac:dyDescent="0.2">
      <c r="A1022" s="85">
        <v>42096</v>
      </c>
      <c r="B1022" s="94" t="s">
        <v>1127</v>
      </c>
      <c r="C1022" s="89" t="s">
        <v>122</v>
      </c>
      <c r="D1022" s="99" t="s">
        <v>9</v>
      </c>
      <c r="E1022" s="87">
        <v>20000</v>
      </c>
      <c r="F1022" s="51">
        <f t="shared" si="40"/>
        <v>30.489803447482075</v>
      </c>
      <c r="G1022" s="50">
        <f t="shared" si="41"/>
        <v>34.487860445562461</v>
      </c>
      <c r="H1022" s="90">
        <v>579.91420000000005</v>
      </c>
      <c r="I1022" s="88" t="s">
        <v>35</v>
      </c>
      <c r="J1022" s="55" t="s">
        <v>472</v>
      </c>
      <c r="K1022" s="90" t="s">
        <v>1058</v>
      </c>
      <c r="L1022" s="93" t="s">
        <v>1052</v>
      </c>
      <c r="M1022" s="45" t="s">
        <v>473</v>
      </c>
    </row>
    <row r="1023" spans="1:13" ht="12.75" customHeight="1" x14ac:dyDescent="0.2">
      <c r="A1023" s="85">
        <v>42096</v>
      </c>
      <c r="B1023" s="135" t="s">
        <v>1128</v>
      </c>
      <c r="C1023" s="89" t="s">
        <v>135</v>
      </c>
      <c r="D1023" s="99" t="s">
        <v>9</v>
      </c>
      <c r="E1023" s="87">
        <v>80000</v>
      </c>
      <c r="F1023" s="51">
        <f t="shared" si="40"/>
        <v>121.9592137899283</v>
      </c>
      <c r="G1023" s="50">
        <f t="shared" si="41"/>
        <v>137.95144178224984</v>
      </c>
      <c r="H1023" s="90">
        <v>579.91420000000005</v>
      </c>
      <c r="I1023" s="88" t="s">
        <v>35</v>
      </c>
      <c r="J1023" s="55" t="s">
        <v>472</v>
      </c>
      <c r="K1023" s="90" t="s">
        <v>1059</v>
      </c>
      <c r="L1023" s="93" t="s">
        <v>1052</v>
      </c>
      <c r="M1023" s="45" t="s">
        <v>473</v>
      </c>
    </row>
    <row r="1024" spans="1:13" ht="12.75" customHeight="1" x14ac:dyDescent="0.2">
      <c r="A1024" s="85">
        <v>42096</v>
      </c>
      <c r="B1024" s="133" t="s">
        <v>1357</v>
      </c>
      <c r="C1024" s="136" t="s">
        <v>94</v>
      </c>
      <c r="D1024" s="95" t="s">
        <v>8</v>
      </c>
      <c r="E1024" s="87">
        <v>1500</v>
      </c>
      <c r="F1024" s="51">
        <f t="shared" si="40"/>
        <v>2.2867352585611558</v>
      </c>
      <c r="G1024" s="50">
        <f t="shared" si="41"/>
        <v>2.5865895334171847</v>
      </c>
      <c r="H1024" s="90">
        <v>579.91420000000005</v>
      </c>
      <c r="I1024" s="88" t="s">
        <v>12</v>
      </c>
      <c r="J1024" s="55" t="s">
        <v>472</v>
      </c>
      <c r="K1024" s="89" t="s">
        <v>1059</v>
      </c>
      <c r="L1024" s="93" t="s">
        <v>1052</v>
      </c>
      <c r="M1024" s="45" t="s">
        <v>473</v>
      </c>
    </row>
    <row r="1025" spans="1:13" ht="12.75" customHeight="1" x14ac:dyDescent="0.2">
      <c r="A1025" s="85">
        <v>42096</v>
      </c>
      <c r="B1025" s="96" t="s">
        <v>1358</v>
      </c>
      <c r="C1025" s="139" t="s">
        <v>94</v>
      </c>
      <c r="D1025" s="95" t="s">
        <v>8</v>
      </c>
      <c r="E1025" s="87">
        <v>1500</v>
      </c>
      <c r="F1025" s="51">
        <f t="shared" si="40"/>
        <v>2.2867352585611558</v>
      </c>
      <c r="G1025" s="50">
        <f t="shared" si="41"/>
        <v>2.5865895334171847</v>
      </c>
      <c r="H1025" s="90">
        <v>579.91420000000005</v>
      </c>
      <c r="I1025" s="88" t="s">
        <v>12</v>
      </c>
      <c r="J1025" s="55" t="s">
        <v>472</v>
      </c>
      <c r="K1025" s="89" t="s">
        <v>1059</v>
      </c>
      <c r="L1025" s="93" t="s">
        <v>1052</v>
      </c>
      <c r="M1025" s="45" t="s">
        <v>473</v>
      </c>
    </row>
    <row r="1026" spans="1:13" ht="12.75" customHeight="1" x14ac:dyDescent="0.2">
      <c r="A1026" s="85">
        <v>42096</v>
      </c>
      <c r="B1026" s="96" t="s">
        <v>1359</v>
      </c>
      <c r="C1026" s="139" t="s">
        <v>215</v>
      </c>
      <c r="D1026" s="95" t="s">
        <v>8</v>
      </c>
      <c r="E1026" s="87">
        <v>1800</v>
      </c>
      <c r="F1026" s="51">
        <f t="shared" si="40"/>
        <v>2.7440823102733867</v>
      </c>
      <c r="G1026" s="50">
        <f t="shared" si="41"/>
        <v>3.1039074401006217</v>
      </c>
      <c r="H1026" s="90">
        <v>579.91420000000005</v>
      </c>
      <c r="I1026" s="88" t="s">
        <v>12</v>
      </c>
      <c r="J1026" s="55" t="s">
        <v>472</v>
      </c>
      <c r="K1026" s="89" t="s">
        <v>1059</v>
      </c>
      <c r="L1026" s="93" t="s">
        <v>1052</v>
      </c>
      <c r="M1026" s="45" t="s">
        <v>473</v>
      </c>
    </row>
    <row r="1027" spans="1:13" ht="12.75" customHeight="1" x14ac:dyDescent="0.2">
      <c r="A1027" s="85">
        <v>42097</v>
      </c>
      <c r="B1027" s="135" t="s">
        <v>118</v>
      </c>
      <c r="C1027" s="100" t="s">
        <v>102</v>
      </c>
      <c r="D1027" s="99" t="s">
        <v>9</v>
      </c>
      <c r="E1027" s="87">
        <v>2000</v>
      </c>
      <c r="F1027" s="51">
        <f t="shared" si="40"/>
        <v>3.0489803447482076</v>
      </c>
      <c r="G1027" s="50">
        <f t="shared" si="41"/>
        <v>3.4487860445562459</v>
      </c>
      <c r="H1027" s="90">
        <v>579.91420000000005</v>
      </c>
      <c r="I1027" s="88" t="s">
        <v>35</v>
      </c>
      <c r="J1027" s="55" t="s">
        <v>472</v>
      </c>
      <c r="K1027" s="90" t="s">
        <v>1061</v>
      </c>
      <c r="L1027" s="93" t="s">
        <v>1052</v>
      </c>
      <c r="M1027" s="45" t="s">
        <v>473</v>
      </c>
    </row>
    <row r="1028" spans="1:13" ht="12.75" customHeight="1" x14ac:dyDescent="0.2">
      <c r="A1028" s="85">
        <v>42097</v>
      </c>
      <c r="B1028" s="133" t="s">
        <v>1248</v>
      </c>
      <c r="C1028" s="139" t="s">
        <v>94</v>
      </c>
      <c r="D1028" s="95" t="s">
        <v>8</v>
      </c>
      <c r="E1028" s="87">
        <v>800</v>
      </c>
      <c r="F1028" s="51">
        <f t="shared" si="40"/>
        <v>1.2195921378992831</v>
      </c>
      <c r="G1028" s="50">
        <f t="shared" si="41"/>
        <v>1.3795144178224985</v>
      </c>
      <c r="H1028" s="90">
        <v>579.91420000000005</v>
      </c>
      <c r="I1028" s="88" t="s">
        <v>39</v>
      </c>
      <c r="J1028" s="55" t="s">
        <v>472</v>
      </c>
      <c r="K1028" s="89" t="s">
        <v>1060</v>
      </c>
      <c r="L1028" s="93" t="s">
        <v>1052</v>
      </c>
      <c r="M1028" s="45" t="s">
        <v>473</v>
      </c>
    </row>
    <row r="1029" spans="1:13" ht="12.75" customHeight="1" x14ac:dyDescent="0.2">
      <c r="A1029" s="85">
        <v>42097</v>
      </c>
      <c r="B1029" s="96" t="s">
        <v>1249</v>
      </c>
      <c r="C1029" s="139" t="s">
        <v>94</v>
      </c>
      <c r="D1029" s="95" t="s">
        <v>8</v>
      </c>
      <c r="E1029" s="87">
        <v>1800</v>
      </c>
      <c r="F1029" s="51">
        <f t="shared" si="40"/>
        <v>2.7440823102733867</v>
      </c>
      <c r="G1029" s="50">
        <f t="shared" si="41"/>
        <v>3.1039074401006217</v>
      </c>
      <c r="H1029" s="90">
        <v>579.91420000000005</v>
      </c>
      <c r="I1029" s="88" t="s">
        <v>39</v>
      </c>
      <c r="J1029" s="55" t="s">
        <v>472</v>
      </c>
      <c r="K1029" s="89" t="s">
        <v>1060</v>
      </c>
      <c r="L1029" s="93" t="s">
        <v>1052</v>
      </c>
      <c r="M1029" s="45" t="s">
        <v>473</v>
      </c>
    </row>
    <row r="1030" spans="1:13" ht="12.75" customHeight="1" x14ac:dyDescent="0.2">
      <c r="A1030" s="85">
        <v>42097</v>
      </c>
      <c r="B1030" s="96" t="s">
        <v>1250</v>
      </c>
      <c r="C1030" s="139" t="s">
        <v>215</v>
      </c>
      <c r="D1030" s="95" t="s">
        <v>8</v>
      </c>
      <c r="E1030" s="87">
        <v>200</v>
      </c>
      <c r="F1030" s="51">
        <f t="shared" si="40"/>
        <v>0.30489803447482078</v>
      </c>
      <c r="G1030" s="50">
        <f t="shared" si="41"/>
        <v>0.34487860445562463</v>
      </c>
      <c r="H1030" s="90">
        <v>579.91420000000005</v>
      </c>
      <c r="I1030" s="88" t="s">
        <v>39</v>
      </c>
      <c r="J1030" s="55" t="s">
        <v>472</v>
      </c>
      <c r="K1030" s="89" t="s">
        <v>1060</v>
      </c>
      <c r="L1030" s="93" t="s">
        <v>1052</v>
      </c>
      <c r="M1030" s="45" t="s">
        <v>473</v>
      </c>
    </row>
    <row r="1031" spans="1:13" ht="12.75" customHeight="1" x14ac:dyDescent="0.2">
      <c r="A1031" s="85">
        <v>42097</v>
      </c>
      <c r="B1031" s="96" t="s">
        <v>1250</v>
      </c>
      <c r="C1031" s="139" t="s">
        <v>215</v>
      </c>
      <c r="D1031" s="95" t="s">
        <v>8</v>
      </c>
      <c r="E1031" s="87">
        <v>1800</v>
      </c>
      <c r="F1031" s="51">
        <f t="shared" si="40"/>
        <v>2.7440823102733867</v>
      </c>
      <c r="G1031" s="50">
        <f t="shared" si="41"/>
        <v>3.1039074401006217</v>
      </c>
      <c r="H1031" s="90">
        <v>579.91420000000005</v>
      </c>
      <c r="I1031" s="88" t="s">
        <v>39</v>
      </c>
      <c r="J1031" s="55" t="s">
        <v>472</v>
      </c>
      <c r="K1031" s="89" t="s">
        <v>1060</v>
      </c>
      <c r="L1031" s="93" t="s">
        <v>1052</v>
      </c>
      <c r="M1031" s="45" t="s">
        <v>473</v>
      </c>
    </row>
    <row r="1032" spans="1:13" ht="12.75" customHeight="1" x14ac:dyDescent="0.2">
      <c r="A1032" s="85">
        <v>42097</v>
      </c>
      <c r="B1032" s="96" t="s">
        <v>1251</v>
      </c>
      <c r="C1032" s="139" t="s">
        <v>94</v>
      </c>
      <c r="D1032" s="95" t="s">
        <v>8</v>
      </c>
      <c r="E1032" s="87">
        <v>1800</v>
      </c>
      <c r="F1032" s="51">
        <f t="shared" si="40"/>
        <v>2.7440823102733867</v>
      </c>
      <c r="G1032" s="50">
        <f t="shared" si="41"/>
        <v>3.1039074401006217</v>
      </c>
      <c r="H1032" s="90">
        <v>579.91420000000005</v>
      </c>
      <c r="I1032" s="88" t="s">
        <v>39</v>
      </c>
      <c r="J1032" s="55" t="s">
        <v>472</v>
      </c>
      <c r="K1032" s="89" t="s">
        <v>1060</v>
      </c>
      <c r="L1032" s="93" t="s">
        <v>1052</v>
      </c>
      <c r="M1032" s="45" t="s">
        <v>473</v>
      </c>
    </row>
    <row r="1033" spans="1:13" ht="12.75" customHeight="1" x14ac:dyDescent="0.2">
      <c r="A1033" s="85">
        <v>42097</v>
      </c>
      <c r="B1033" s="96" t="s">
        <v>1252</v>
      </c>
      <c r="C1033" s="139" t="s">
        <v>94</v>
      </c>
      <c r="D1033" s="95" t="s">
        <v>8</v>
      </c>
      <c r="E1033" s="87">
        <v>200</v>
      </c>
      <c r="F1033" s="51">
        <f t="shared" si="40"/>
        <v>0.30489803447482078</v>
      </c>
      <c r="G1033" s="50">
        <f t="shared" si="41"/>
        <v>0.34487860445562463</v>
      </c>
      <c r="H1033" s="90">
        <v>579.91420000000005</v>
      </c>
      <c r="I1033" s="88" t="s">
        <v>39</v>
      </c>
      <c r="J1033" s="55" t="s">
        <v>472</v>
      </c>
      <c r="K1033" s="89" t="s">
        <v>1060</v>
      </c>
      <c r="L1033" s="93" t="s">
        <v>1052</v>
      </c>
      <c r="M1033" s="45" t="s">
        <v>473</v>
      </c>
    </row>
    <row r="1034" spans="1:13" ht="12.75" customHeight="1" x14ac:dyDescent="0.2">
      <c r="A1034" s="85">
        <v>42097</v>
      </c>
      <c r="B1034" s="96" t="s">
        <v>1360</v>
      </c>
      <c r="C1034" s="139" t="s">
        <v>94</v>
      </c>
      <c r="D1034" s="95" t="s">
        <v>8</v>
      </c>
      <c r="E1034" s="87">
        <v>1500</v>
      </c>
      <c r="F1034" s="51">
        <f t="shared" si="40"/>
        <v>2.2867352585611558</v>
      </c>
      <c r="G1034" s="50">
        <f t="shared" si="41"/>
        <v>2.5865895334171847</v>
      </c>
      <c r="H1034" s="90">
        <v>579.91420000000005</v>
      </c>
      <c r="I1034" s="88" t="s">
        <v>12</v>
      </c>
      <c r="J1034" s="55" t="s">
        <v>472</v>
      </c>
      <c r="K1034" s="89" t="s">
        <v>1062</v>
      </c>
      <c r="L1034" s="93" t="s">
        <v>1052</v>
      </c>
      <c r="M1034" s="45" t="s">
        <v>473</v>
      </c>
    </row>
    <row r="1035" spans="1:13" ht="12.75" customHeight="1" x14ac:dyDescent="0.2">
      <c r="A1035" s="85">
        <v>42097</v>
      </c>
      <c r="B1035" s="96" t="s">
        <v>1361</v>
      </c>
      <c r="C1035" s="139" t="s">
        <v>94</v>
      </c>
      <c r="D1035" s="95" t="s">
        <v>8</v>
      </c>
      <c r="E1035" s="87">
        <v>100</v>
      </c>
      <c r="F1035" s="51">
        <f t="shared" si="40"/>
        <v>0.15244901723741039</v>
      </c>
      <c r="G1035" s="50">
        <f t="shared" si="41"/>
        <v>0.17243930222781231</v>
      </c>
      <c r="H1035" s="90">
        <v>579.91420000000005</v>
      </c>
      <c r="I1035" s="88" t="s">
        <v>12</v>
      </c>
      <c r="J1035" s="55" t="s">
        <v>472</v>
      </c>
      <c r="K1035" s="89" t="s">
        <v>1062</v>
      </c>
      <c r="L1035" s="93" t="s">
        <v>1052</v>
      </c>
      <c r="M1035" s="45" t="s">
        <v>473</v>
      </c>
    </row>
    <row r="1036" spans="1:13" ht="12.75" customHeight="1" x14ac:dyDescent="0.2">
      <c r="A1036" s="85">
        <v>42097</v>
      </c>
      <c r="B1036" s="96" t="s">
        <v>1362</v>
      </c>
      <c r="C1036" s="139" t="s">
        <v>94</v>
      </c>
      <c r="D1036" s="95" t="s">
        <v>8</v>
      </c>
      <c r="E1036" s="87">
        <v>1100</v>
      </c>
      <c r="F1036" s="51">
        <f t="shared" si="40"/>
        <v>1.6769391896115142</v>
      </c>
      <c r="G1036" s="50">
        <f t="shared" si="41"/>
        <v>1.8968323245059353</v>
      </c>
      <c r="H1036" s="90">
        <v>579.91420000000005</v>
      </c>
      <c r="I1036" s="88" t="s">
        <v>12</v>
      </c>
      <c r="J1036" s="55" t="s">
        <v>472</v>
      </c>
      <c r="K1036" s="89" t="s">
        <v>1062</v>
      </c>
      <c r="L1036" s="93" t="s">
        <v>1052</v>
      </c>
      <c r="M1036" s="45" t="s">
        <v>473</v>
      </c>
    </row>
    <row r="1037" spans="1:13" ht="12.75" customHeight="1" x14ac:dyDescent="0.2">
      <c r="A1037" s="85">
        <v>42097</v>
      </c>
      <c r="B1037" s="96" t="s">
        <v>1363</v>
      </c>
      <c r="C1037" s="139" t="s">
        <v>215</v>
      </c>
      <c r="D1037" s="95" t="s">
        <v>8</v>
      </c>
      <c r="E1037" s="87">
        <v>1600</v>
      </c>
      <c r="F1037" s="51">
        <f t="shared" si="40"/>
        <v>2.4391842757985662</v>
      </c>
      <c r="G1037" s="50">
        <f t="shared" si="41"/>
        <v>2.759028835644997</v>
      </c>
      <c r="H1037" s="90">
        <v>579.91420000000005</v>
      </c>
      <c r="I1037" s="88" t="s">
        <v>12</v>
      </c>
      <c r="J1037" s="55" t="s">
        <v>472</v>
      </c>
      <c r="K1037" s="89" t="s">
        <v>1062</v>
      </c>
      <c r="L1037" s="93" t="s">
        <v>1052</v>
      </c>
      <c r="M1037" s="45" t="s">
        <v>473</v>
      </c>
    </row>
    <row r="1038" spans="1:13" ht="12.75" customHeight="1" x14ac:dyDescent="0.2">
      <c r="A1038" s="85">
        <v>42098</v>
      </c>
      <c r="B1038" s="96" t="s">
        <v>1253</v>
      </c>
      <c r="C1038" s="139" t="s">
        <v>94</v>
      </c>
      <c r="D1038" s="95" t="s">
        <v>8</v>
      </c>
      <c r="E1038" s="87">
        <v>1400</v>
      </c>
      <c r="F1038" s="51">
        <f t="shared" si="40"/>
        <v>2.1342862413237453</v>
      </c>
      <c r="G1038" s="50">
        <f t="shared" si="41"/>
        <v>2.4141502311893723</v>
      </c>
      <c r="H1038" s="90">
        <v>579.91420000000005</v>
      </c>
      <c r="I1038" s="88" t="s">
        <v>39</v>
      </c>
      <c r="J1038" s="55" t="s">
        <v>472</v>
      </c>
      <c r="K1038" s="89" t="s">
        <v>1065</v>
      </c>
      <c r="L1038" s="93" t="s">
        <v>1052</v>
      </c>
      <c r="M1038" s="45" t="s">
        <v>473</v>
      </c>
    </row>
    <row r="1039" spans="1:13" ht="12.75" customHeight="1" x14ac:dyDescent="0.2">
      <c r="A1039" s="85">
        <v>42098</v>
      </c>
      <c r="B1039" s="96" t="s">
        <v>1254</v>
      </c>
      <c r="C1039" s="139" t="s">
        <v>94</v>
      </c>
      <c r="D1039" s="95" t="s">
        <v>8</v>
      </c>
      <c r="E1039" s="87">
        <v>300</v>
      </c>
      <c r="F1039" s="51">
        <f t="shared" si="40"/>
        <v>0.45734705171223117</v>
      </c>
      <c r="G1039" s="50">
        <f t="shared" si="41"/>
        <v>0.51731790668343691</v>
      </c>
      <c r="H1039" s="90">
        <v>579.91420000000005</v>
      </c>
      <c r="I1039" s="88" t="s">
        <v>39</v>
      </c>
      <c r="J1039" s="55" t="s">
        <v>472</v>
      </c>
      <c r="K1039" s="89" t="s">
        <v>1065</v>
      </c>
      <c r="L1039" s="93" t="s">
        <v>1052</v>
      </c>
      <c r="M1039" s="45" t="s">
        <v>473</v>
      </c>
    </row>
    <row r="1040" spans="1:13" ht="12.75" customHeight="1" x14ac:dyDescent="0.2">
      <c r="A1040" s="85">
        <v>42098</v>
      </c>
      <c r="B1040" s="96" t="s">
        <v>1255</v>
      </c>
      <c r="C1040" s="139" t="s">
        <v>215</v>
      </c>
      <c r="D1040" s="95" t="s">
        <v>8</v>
      </c>
      <c r="E1040" s="87">
        <v>1500</v>
      </c>
      <c r="F1040" s="51">
        <f t="shared" si="40"/>
        <v>2.2867352585611558</v>
      </c>
      <c r="G1040" s="50">
        <f t="shared" si="41"/>
        <v>2.5865895334171847</v>
      </c>
      <c r="H1040" s="90">
        <v>579.91420000000005</v>
      </c>
      <c r="I1040" s="88" t="s">
        <v>39</v>
      </c>
      <c r="J1040" s="55" t="s">
        <v>472</v>
      </c>
      <c r="K1040" s="89" t="s">
        <v>1065</v>
      </c>
      <c r="L1040" s="93" t="s">
        <v>1052</v>
      </c>
      <c r="M1040" s="45" t="s">
        <v>473</v>
      </c>
    </row>
    <row r="1041" spans="1:13" ht="12.75" customHeight="1" x14ac:dyDescent="0.2">
      <c r="A1041" s="85">
        <v>42098</v>
      </c>
      <c r="B1041" s="96" t="s">
        <v>1256</v>
      </c>
      <c r="C1041" s="139" t="s">
        <v>94</v>
      </c>
      <c r="D1041" s="95" t="s">
        <v>8</v>
      </c>
      <c r="E1041" s="87">
        <v>300</v>
      </c>
      <c r="F1041" s="51">
        <f t="shared" si="40"/>
        <v>0.45734705171223117</v>
      </c>
      <c r="G1041" s="50">
        <f t="shared" si="41"/>
        <v>0.51731790668343691</v>
      </c>
      <c r="H1041" s="90">
        <v>579.91420000000005</v>
      </c>
      <c r="I1041" s="88" t="s">
        <v>39</v>
      </c>
      <c r="J1041" s="55" t="s">
        <v>472</v>
      </c>
      <c r="K1041" s="89" t="s">
        <v>1065</v>
      </c>
      <c r="L1041" s="93" t="s">
        <v>1052</v>
      </c>
      <c r="M1041" s="45" t="s">
        <v>473</v>
      </c>
    </row>
    <row r="1042" spans="1:13" ht="12.75" customHeight="1" x14ac:dyDescent="0.2">
      <c r="A1042" s="85">
        <v>42098</v>
      </c>
      <c r="B1042" s="96" t="s">
        <v>1257</v>
      </c>
      <c r="C1042" s="139" t="s">
        <v>94</v>
      </c>
      <c r="D1042" s="95" t="s">
        <v>8</v>
      </c>
      <c r="E1042" s="87">
        <v>1400</v>
      </c>
      <c r="F1042" s="51">
        <f t="shared" si="40"/>
        <v>2.1342862413237453</v>
      </c>
      <c r="G1042" s="50">
        <f t="shared" si="41"/>
        <v>2.4141502311893723</v>
      </c>
      <c r="H1042" s="90">
        <v>579.91420000000005</v>
      </c>
      <c r="I1042" s="88" t="s">
        <v>39</v>
      </c>
      <c r="J1042" s="55" t="s">
        <v>472</v>
      </c>
      <c r="K1042" s="89" t="s">
        <v>1065</v>
      </c>
      <c r="L1042" s="93" t="s">
        <v>1052</v>
      </c>
      <c r="M1042" s="45" t="s">
        <v>473</v>
      </c>
    </row>
    <row r="1043" spans="1:13" ht="12.75" customHeight="1" x14ac:dyDescent="0.2">
      <c r="A1043" s="85">
        <v>42098</v>
      </c>
      <c r="B1043" s="96" t="s">
        <v>1364</v>
      </c>
      <c r="C1043" s="139" t="s">
        <v>94</v>
      </c>
      <c r="D1043" s="95" t="s">
        <v>8</v>
      </c>
      <c r="E1043" s="87">
        <v>1500</v>
      </c>
      <c r="F1043" s="51">
        <f t="shared" si="40"/>
        <v>2.2867352585611558</v>
      </c>
      <c r="G1043" s="50">
        <f t="shared" si="41"/>
        <v>2.5865895334171847</v>
      </c>
      <c r="H1043" s="90">
        <v>579.91420000000005</v>
      </c>
      <c r="I1043" s="88" t="s">
        <v>12</v>
      </c>
      <c r="J1043" s="55" t="s">
        <v>472</v>
      </c>
      <c r="K1043" s="89" t="s">
        <v>1063</v>
      </c>
      <c r="L1043" s="93" t="s">
        <v>1052</v>
      </c>
      <c r="M1043" s="45" t="s">
        <v>473</v>
      </c>
    </row>
    <row r="1044" spans="1:13" ht="12.75" customHeight="1" x14ac:dyDescent="0.2">
      <c r="A1044" s="85">
        <v>42098</v>
      </c>
      <c r="B1044" s="96" t="s">
        <v>1365</v>
      </c>
      <c r="C1044" s="139" t="s">
        <v>94</v>
      </c>
      <c r="D1044" s="95" t="s">
        <v>8</v>
      </c>
      <c r="E1044" s="87">
        <v>1500</v>
      </c>
      <c r="F1044" s="51">
        <f t="shared" si="40"/>
        <v>2.2867352585611558</v>
      </c>
      <c r="G1044" s="50">
        <f t="shared" si="41"/>
        <v>2.5865895334171847</v>
      </c>
      <c r="H1044" s="90">
        <v>579.91420000000005</v>
      </c>
      <c r="I1044" s="88" t="s">
        <v>12</v>
      </c>
      <c r="J1044" s="55" t="s">
        <v>472</v>
      </c>
      <c r="K1044" s="89" t="s">
        <v>1063</v>
      </c>
      <c r="L1044" s="93" t="s">
        <v>1052</v>
      </c>
      <c r="M1044" s="45" t="s">
        <v>473</v>
      </c>
    </row>
    <row r="1045" spans="1:13" ht="12.75" customHeight="1" x14ac:dyDescent="0.2">
      <c r="A1045" s="85">
        <v>42098</v>
      </c>
      <c r="B1045" s="96" t="s">
        <v>1366</v>
      </c>
      <c r="C1045" s="139" t="s">
        <v>215</v>
      </c>
      <c r="D1045" s="95" t="s">
        <v>8</v>
      </c>
      <c r="E1045" s="87">
        <v>1300</v>
      </c>
      <c r="F1045" s="51">
        <f t="shared" si="40"/>
        <v>1.9818372240863349</v>
      </c>
      <c r="G1045" s="50">
        <f t="shared" si="41"/>
        <v>2.24171092896156</v>
      </c>
      <c r="H1045" s="90">
        <v>579.91420000000005</v>
      </c>
      <c r="I1045" s="88" t="s">
        <v>12</v>
      </c>
      <c r="J1045" s="55" t="s">
        <v>472</v>
      </c>
      <c r="K1045" s="89" t="s">
        <v>1063</v>
      </c>
      <c r="L1045" s="93" t="s">
        <v>1052</v>
      </c>
      <c r="M1045" s="45" t="s">
        <v>473</v>
      </c>
    </row>
    <row r="1046" spans="1:13" ht="12.75" customHeight="1" x14ac:dyDescent="0.2">
      <c r="A1046" s="85">
        <v>42099</v>
      </c>
      <c r="B1046" s="96" t="s">
        <v>1258</v>
      </c>
      <c r="C1046" s="139" t="s">
        <v>94</v>
      </c>
      <c r="D1046" s="95" t="s">
        <v>8</v>
      </c>
      <c r="E1046" s="87">
        <v>600</v>
      </c>
      <c r="F1046" s="51">
        <f t="shared" si="40"/>
        <v>0.91469410342446233</v>
      </c>
      <c r="G1046" s="50">
        <f t="shared" si="41"/>
        <v>1.0346358133668738</v>
      </c>
      <c r="H1046" s="90">
        <v>579.91420000000005</v>
      </c>
      <c r="I1046" s="88" t="s">
        <v>39</v>
      </c>
      <c r="J1046" s="55" t="s">
        <v>472</v>
      </c>
      <c r="K1046" s="89" t="s">
        <v>1066</v>
      </c>
      <c r="L1046" s="93" t="s">
        <v>1052</v>
      </c>
      <c r="M1046" s="45" t="s">
        <v>473</v>
      </c>
    </row>
    <row r="1047" spans="1:13" ht="12.75" customHeight="1" x14ac:dyDescent="0.2">
      <c r="A1047" s="85">
        <v>42099</v>
      </c>
      <c r="B1047" s="96" t="s">
        <v>1259</v>
      </c>
      <c r="C1047" s="139" t="s">
        <v>94</v>
      </c>
      <c r="D1047" s="95" t="s">
        <v>8</v>
      </c>
      <c r="E1047" s="87">
        <v>2000</v>
      </c>
      <c r="F1047" s="51">
        <f t="shared" si="40"/>
        <v>3.0489803447482076</v>
      </c>
      <c r="G1047" s="50">
        <f t="shared" si="41"/>
        <v>3.4487860445562459</v>
      </c>
      <c r="H1047" s="90">
        <v>579.91420000000005</v>
      </c>
      <c r="I1047" s="88" t="s">
        <v>39</v>
      </c>
      <c r="J1047" s="55" t="s">
        <v>472</v>
      </c>
      <c r="K1047" s="89" t="s">
        <v>1066</v>
      </c>
      <c r="L1047" s="93" t="s">
        <v>1052</v>
      </c>
      <c r="M1047" s="45" t="s">
        <v>473</v>
      </c>
    </row>
    <row r="1048" spans="1:13" ht="12.75" customHeight="1" x14ac:dyDescent="0.2">
      <c r="A1048" s="85">
        <v>42099</v>
      </c>
      <c r="B1048" s="96" t="s">
        <v>1260</v>
      </c>
      <c r="C1048" s="139" t="s">
        <v>94</v>
      </c>
      <c r="D1048" s="95" t="s">
        <v>8</v>
      </c>
      <c r="E1048" s="87">
        <v>200</v>
      </c>
      <c r="F1048" s="51">
        <f t="shared" si="40"/>
        <v>0.30489803447482078</v>
      </c>
      <c r="G1048" s="50">
        <f t="shared" si="41"/>
        <v>0.34487860445562463</v>
      </c>
      <c r="H1048" s="90">
        <v>579.91420000000005</v>
      </c>
      <c r="I1048" s="88" t="s">
        <v>39</v>
      </c>
      <c r="J1048" s="55" t="s">
        <v>472</v>
      </c>
      <c r="K1048" s="89" t="s">
        <v>1066</v>
      </c>
      <c r="L1048" s="93" t="s">
        <v>1052</v>
      </c>
      <c r="M1048" s="45" t="s">
        <v>473</v>
      </c>
    </row>
    <row r="1049" spans="1:13" ht="12.75" customHeight="1" x14ac:dyDescent="0.2">
      <c r="A1049" s="85">
        <v>42099</v>
      </c>
      <c r="B1049" s="96" t="s">
        <v>1261</v>
      </c>
      <c r="C1049" s="139" t="s">
        <v>94</v>
      </c>
      <c r="D1049" s="95" t="s">
        <v>8</v>
      </c>
      <c r="E1049" s="87">
        <v>300</v>
      </c>
      <c r="F1049" s="51">
        <f t="shared" si="40"/>
        <v>0.45734705171223117</v>
      </c>
      <c r="G1049" s="50">
        <f t="shared" si="41"/>
        <v>0.51731790668343691</v>
      </c>
      <c r="H1049" s="90">
        <v>579.91420000000005</v>
      </c>
      <c r="I1049" s="88" t="s">
        <v>39</v>
      </c>
      <c r="J1049" s="55" t="s">
        <v>472</v>
      </c>
      <c r="K1049" s="89" t="s">
        <v>1066</v>
      </c>
      <c r="L1049" s="93" t="s">
        <v>1052</v>
      </c>
      <c r="M1049" s="45" t="s">
        <v>473</v>
      </c>
    </row>
    <row r="1050" spans="1:13" ht="12.75" customHeight="1" x14ac:dyDescent="0.2">
      <c r="A1050" s="85">
        <v>42099</v>
      </c>
      <c r="B1050" s="96" t="s">
        <v>1262</v>
      </c>
      <c r="C1050" s="139" t="s">
        <v>94</v>
      </c>
      <c r="D1050" s="95" t="s">
        <v>8</v>
      </c>
      <c r="E1050" s="87">
        <v>400</v>
      </c>
      <c r="F1050" s="51">
        <f t="shared" si="40"/>
        <v>0.60979606894964156</v>
      </c>
      <c r="G1050" s="50">
        <f t="shared" si="41"/>
        <v>0.68975720891124925</v>
      </c>
      <c r="H1050" s="90">
        <v>579.91420000000005</v>
      </c>
      <c r="I1050" s="88" t="s">
        <v>39</v>
      </c>
      <c r="J1050" s="55" t="s">
        <v>472</v>
      </c>
      <c r="K1050" s="89" t="s">
        <v>1066</v>
      </c>
      <c r="L1050" s="93" t="s">
        <v>1052</v>
      </c>
      <c r="M1050" s="45" t="s">
        <v>473</v>
      </c>
    </row>
    <row r="1051" spans="1:13" ht="12.75" customHeight="1" x14ac:dyDescent="0.2">
      <c r="A1051" s="85">
        <v>42099</v>
      </c>
      <c r="B1051" s="96" t="s">
        <v>1263</v>
      </c>
      <c r="C1051" s="139" t="s">
        <v>215</v>
      </c>
      <c r="D1051" s="95" t="s">
        <v>8</v>
      </c>
      <c r="E1051" s="87">
        <v>1100</v>
      </c>
      <c r="F1051" s="51">
        <f t="shared" si="40"/>
        <v>1.6769391896115142</v>
      </c>
      <c r="G1051" s="50">
        <f t="shared" si="41"/>
        <v>1.8968323245059353</v>
      </c>
      <c r="H1051" s="90">
        <v>579.91420000000005</v>
      </c>
      <c r="I1051" s="88" t="s">
        <v>39</v>
      </c>
      <c r="J1051" s="55" t="s">
        <v>472</v>
      </c>
      <c r="K1051" s="89" t="s">
        <v>1066</v>
      </c>
      <c r="L1051" s="93" t="s">
        <v>1052</v>
      </c>
      <c r="M1051" s="45" t="s">
        <v>473</v>
      </c>
    </row>
    <row r="1052" spans="1:13" ht="12.75" customHeight="1" x14ac:dyDescent="0.2">
      <c r="A1052" s="85">
        <v>42099</v>
      </c>
      <c r="B1052" s="134" t="s">
        <v>1264</v>
      </c>
      <c r="C1052" s="139" t="s">
        <v>94</v>
      </c>
      <c r="D1052" s="95" t="s">
        <v>8</v>
      </c>
      <c r="E1052" s="87">
        <v>300</v>
      </c>
      <c r="F1052" s="51">
        <f t="shared" si="40"/>
        <v>0.45734705171223117</v>
      </c>
      <c r="G1052" s="50">
        <f t="shared" si="41"/>
        <v>0.51731790668343691</v>
      </c>
      <c r="H1052" s="90">
        <v>579.91420000000005</v>
      </c>
      <c r="I1052" s="88" t="s">
        <v>39</v>
      </c>
      <c r="J1052" s="55" t="s">
        <v>472</v>
      </c>
      <c r="K1052" s="89" t="s">
        <v>1066</v>
      </c>
      <c r="L1052" s="93" t="s">
        <v>1052</v>
      </c>
      <c r="M1052" s="45" t="s">
        <v>473</v>
      </c>
    </row>
    <row r="1053" spans="1:13" ht="12.75" customHeight="1" x14ac:dyDescent="0.2">
      <c r="A1053" s="85">
        <v>42099</v>
      </c>
      <c r="B1053" s="133" t="s">
        <v>1263</v>
      </c>
      <c r="C1053" s="139" t="s">
        <v>215</v>
      </c>
      <c r="D1053" s="95" t="s">
        <v>8</v>
      </c>
      <c r="E1053" s="87">
        <v>1100</v>
      </c>
      <c r="F1053" s="51">
        <f t="shared" si="40"/>
        <v>1.6769391896115142</v>
      </c>
      <c r="G1053" s="50">
        <f t="shared" si="41"/>
        <v>1.8968323245059353</v>
      </c>
      <c r="H1053" s="90">
        <v>579.91420000000005</v>
      </c>
      <c r="I1053" s="88" t="s">
        <v>39</v>
      </c>
      <c r="J1053" s="55" t="s">
        <v>472</v>
      </c>
      <c r="K1053" s="89" t="s">
        <v>1066</v>
      </c>
      <c r="L1053" s="93" t="s">
        <v>1052</v>
      </c>
      <c r="M1053" s="45" t="s">
        <v>473</v>
      </c>
    </row>
    <row r="1054" spans="1:13" ht="12.75" customHeight="1" x14ac:dyDescent="0.2">
      <c r="A1054" s="85">
        <v>42099</v>
      </c>
      <c r="B1054" s="96" t="s">
        <v>1265</v>
      </c>
      <c r="C1054" s="139" t="s">
        <v>94</v>
      </c>
      <c r="D1054" s="95" t="s">
        <v>8</v>
      </c>
      <c r="E1054" s="87">
        <v>300</v>
      </c>
      <c r="F1054" s="51">
        <f t="shared" si="40"/>
        <v>0.45734705171223117</v>
      </c>
      <c r="G1054" s="50">
        <f t="shared" si="41"/>
        <v>0.51731790668343691</v>
      </c>
      <c r="H1054" s="90">
        <v>579.91420000000005</v>
      </c>
      <c r="I1054" s="88" t="s">
        <v>39</v>
      </c>
      <c r="J1054" s="55" t="s">
        <v>472</v>
      </c>
      <c r="K1054" s="89" t="s">
        <v>1066</v>
      </c>
      <c r="L1054" s="93" t="s">
        <v>1052</v>
      </c>
      <c r="M1054" s="45" t="s">
        <v>473</v>
      </c>
    </row>
    <row r="1055" spans="1:13" ht="12.75" customHeight="1" x14ac:dyDescent="0.2">
      <c r="A1055" s="85">
        <v>42099</v>
      </c>
      <c r="B1055" s="96" t="s">
        <v>1266</v>
      </c>
      <c r="C1055" s="139" t="s">
        <v>94</v>
      </c>
      <c r="D1055" s="95" t="s">
        <v>8</v>
      </c>
      <c r="E1055" s="87">
        <v>350</v>
      </c>
      <c r="F1055" s="51">
        <f t="shared" si="40"/>
        <v>0.53357156033093633</v>
      </c>
      <c r="G1055" s="50">
        <f t="shared" si="41"/>
        <v>0.60353755779734308</v>
      </c>
      <c r="H1055" s="90">
        <v>579.91420000000005</v>
      </c>
      <c r="I1055" s="88" t="s">
        <v>39</v>
      </c>
      <c r="J1055" s="55" t="s">
        <v>472</v>
      </c>
      <c r="K1055" s="89" t="s">
        <v>1066</v>
      </c>
      <c r="L1055" s="93" t="s">
        <v>1052</v>
      </c>
      <c r="M1055" s="45" t="s">
        <v>473</v>
      </c>
    </row>
    <row r="1056" spans="1:13" ht="12.75" customHeight="1" x14ac:dyDescent="0.2">
      <c r="A1056" s="85">
        <v>42099</v>
      </c>
      <c r="B1056" s="96" t="s">
        <v>1263</v>
      </c>
      <c r="C1056" s="139" t="s">
        <v>215</v>
      </c>
      <c r="D1056" s="95" t="s">
        <v>8</v>
      </c>
      <c r="E1056" s="87">
        <v>600</v>
      </c>
      <c r="F1056" s="51">
        <f t="shared" si="40"/>
        <v>0.91469410342446233</v>
      </c>
      <c r="G1056" s="50">
        <f t="shared" si="41"/>
        <v>1.0346358133668738</v>
      </c>
      <c r="H1056" s="90">
        <v>579.91420000000005</v>
      </c>
      <c r="I1056" s="88" t="s">
        <v>39</v>
      </c>
      <c r="J1056" s="55" t="s">
        <v>472</v>
      </c>
      <c r="K1056" s="89" t="s">
        <v>1066</v>
      </c>
      <c r="L1056" s="93" t="s">
        <v>1052</v>
      </c>
      <c r="M1056" s="45" t="s">
        <v>473</v>
      </c>
    </row>
    <row r="1057" spans="1:13" ht="12.75" customHeight="1" x14ac:dyDescent="0.2">
      <c r="A1057" s="85">
        <v>42099</v>
      </c>
      <c r="B1057" s="96" t="s">
        <v>1267</v>
      </c>
      <c r="C1057" s="139" t="s">
        <v>94</v>
      </c>
      <c r="D1057" s="95" t="s">
        <v>8</v>
      </c>
      <c r="E1057" s="87">
        <v>350</v>
      </c>
      <c r="F1057" s="51">
        <f t="shared" si="40"/>
        <v>0.53357156033093633</v>
      </c>
      <c r="G1057" s="50">
        <f t="shared" si="41"/>
        <v>0.60353755779734308</v>
      </c>
      <c r="H1057" s="90">
        <v>579.91420000000005</v>
      </c>
      <c r="I1057" s="88" t="s">
        <v>39</v>
      </c>
      <c r="J1057" s="55" t="s">
        <v>472</v>
      </c>
      <c r="K1057" s="89" t="s">
        <v>1066</v>
      </c>
      <c r="L1057" s="93" t="s">
        <v>1052</v>
      </c>
      <c r="M1057" s="45" t="s">
        <v>473</v>
      </c>
    </row>
    <row r="1058" spans="1:13" ht="12.75" customHeight="1" x14ac:dyDescent="0.2">
      <c r="A1058" s="85">
        <v>42099</v>
      </c>
      <c r="B1058" s="96" t="s">
        <v>1414</v>
      </c>
      <c r="C1058" s="139" t="s">
        <v>249</v>
      </c>
      <c r="D1058" s="95" t="s">
        <v>8</v>
      </c>
      <c r="E1058" s="87">
        <v>5000</v>
      </c>
      <c r="F1058" s="51">
        <f t="shared" si="40"/>
        <v>7.6224508618705187</v>
      </c>
      <c r="G1058" s="50">
        <f t="shared" si="41"/>
        <v>8.6219651113906153</v>
      </c>
      <c r="H1058" s="90">
        <v>579.91420000000005</v>
      </c>
      <c r="I1058" s="88" t="s">
        <v>39</v>
      </c>
      <c r="J1058" s="55" t="s">
        <v>472</v>
      </c>
      <c r="K1058" s="89" t="s">
        <v>1066</v>
      </c>
      <c r="L1058" s="93" t="s">
        <v>1052</v>
      </c>
      <c r="M1058" s="45" t="s">
        <v>473</v>
      </c>
    </row>
    <row r="1059" spans="1:13" ht="12.75" customHeight="1" x14ac:dyDescent="0.2">
      <c r="A1059" s="85">
        <v>42099</v>
      </c>
      <c r="B1059" s="134" t="s">
        <v>1268</v>
      </c>
      <c r="C1059" s="139" t="s">
        <v>249</v>
      </c>
      <c r="D1059" s="95" t="s">
        <v>8</v>
      </c>
      <c r="E1059" s="87">
        <v>3000</v>
      </c>
      <c r="F1059" s="51">
        <f t="shared" si="40"/>
        <v>4.5734705171223116</v>
      </c>
      <c r="G1059" s="50">
        <f t="shared" si="41"/>
        <v>5.1731790668343693</v>
      </c>
      <c r="H1059" s="90">
        <v>579.91420000000005</v>
      </c>
      <c r="I1059" s="88" t="s">
        <v>39</v>
      </c>
      <c r="J1059" s="55" t="s">
        <v>472</v>
      </c>
      <c r="K1059" s="89" t="s">
        <v>1066</v>
      </c>
      <c r="L1059" s="93" t="s">
        <v>1052</v>
      </c>
      <c r="M1059" s="45" t="s">
        <v>473</v>
      </c>
    </row>
    <row r="1060" spans="1:13" ht="12.75" customHeight="1" x14ac:dyDescent="0.2">
      <c r="A1060" s="85">
        <v>42099</v>
      </c>
      <c r="B1060" s="134" t="s">
        <v>1367</v>
      </c>
      <c r="C1060" s="139" t="s">
        <v>94</v>
      </c>
      <c r="D1060" s="95" t="s">
        <v>8</v>
      </c>
      <c r="E1060" s="87">
        <v>4700</v>
      </c>
      <c r="F1060" s="51">
        <f t="shared" si="40"/>
        <v>7.1651038101582882</v>
      </c>
      <c r="G1060" s="50">
        <f t="shared" si="41"/>
        <v>8.1046472047071791</v>
      </c>
      <c r="H1060" s="90">
        <v>579.91420000000005</v>
      </c>
      <c r="I1060" s="88" t="s">
        <v>12</v>
      </c>
      <c r="J1060" s="55" t="s">
        <v>472</v>
      </c>
      <c r="K1060" s="89" t="s">
        <v>1064</v>
      </c>
      <c r="L1060" s="93" t="s">
        <v>1052</v>
      </c>
      <c r="M1060" s="45" t="s">
        <v>473</v>
      </c>
    </row>
    <row r="1061" spans="1:13" ht="12.75" customHeight="1" x14ac:dyDescent="0.2">
      <c r="A1061" s="85">
        <v>42099</v>
      </c>
      <c r="B1061" s="134" t="s">
        <v>1417</v>
      </c>
      <c r="C1061" s="139" t="s">
        <v>249</v>
      </c>
      <c r="D1061" s="95" t="s">
        <v>8</v>
      </c>
      <c r="E1061" s="87">
        <v>5000</v>
      </c>
      <c r="F1061" s="51">
        <f t="shared" si="40"/>
        <v>7.6224508618705187</v>
      </c>
      <c r="G1061" s="50">
        <f t="shared" si="41"/>
        <v>8.6219651113906153</v>
      </c>
      <c r="H1061" s="90">
        <v>579.91420000000005</v>
      </c>
      <c r="I1061" s="88" t="s">
        <v>12</v>
      </c>
      <c r="J1061" s="55" t="s">
        <v>472</v>
      </c>
      <c r="K1061" s="89" t="s">
        <v>1064</v>
      </c>
      <c r="L1061" s="93" t="s">
        <v>1052</v>
      </c>
      <c r="M1061" s="45" t="s">
        <v>473</v>
      </c>
    </row>
    <row r="1062" spans="1:13" ht="12.75" customHeight="1" x14ac:dyDescent="0.2">
      <c r="A1062" s="85">
        <v>42099</v>
      </c>
      <c r="B1062" s="134" t="s">
        <v>1368</v>
      </c>
      <c r="C1062" s="139" t="s">
        <v>94</v>
      </c>
      <c r="D1062" s="95" t="s">
        <v>8</v>
      </c>
      <c r="E1062" s="87">
        <v>4700</v>
      </c>
      <c r="F1062" s="51">
        <f t="shared" si="40"/>
        <v>7.1651038101582882</v>
      </c>
      <c r="G1062" s="50">
        <f t="shared" si="41"/>
        <v>8.1046472047071791</v>
      </c>
      <c r="H1062" s="90">
        <v>579.91420000000005</v>
      </c>
      <c r="I1062" s="88" t="s">
        <v>12</v>
      </c>
      <c r="J1062" s="55" t="s">
        <v>472</v>
      </c>
      <c r="K1062" s="89" t="s">
        <v>1064</v>
      </c>
      <c r="L1062" s="93" t="s">
        <v>1052</v>
      </c>
      <c r="M1062" s="45" t="s">
        <v>473</v>
      </c>
    </row>
    <row r="1063" spans="1:13" ht="12.75" customHeight="1" x14ac:dyDescent="0.2">
      <c r="A1063" s="85">
        <v>42099</v>
      </c>
      <c r="B1063" s="96" t="s">
        <v>1369</v>
      </c>
      <c r="C1063" s="139" t="s">
        <v>103</v>
      </c>
      <c r="D1063" s="95" t="s">
        <v>8</v>
      </c>
      <c r="E1063" s="87">
        <v>1000</v>
      </c>
      <c r="F1063" s="51">
        <f t="shared" si="40"/>
        <v>1.5244901723741038</v>
      </c>
      <c r="G1063" s="50">
        <f t="shared" si="41"/>
        <v>1.724393022278123</v>
      </c>
      <c r="H1063" s="90">
        <v>579.91420000000005</v>
      </c>
      <c r="I1063" s="88" t="s">
        <v>12</v>
      </c>
      <c r="J1063" s="55" t="s">
        <v>472</v>
      </c>
      <c r="K1063" s="89" t="s">
        <v>1064</v>
      </c>
      <c r="L1063" s="93" t="s">
        <v>1052</v>
      </c>
      <c r="M1063" s="45" t="s">
        <v>473</v>
      </c>
    </row>
    <row r="1064" spans="1:13" ht="12.75" customHeight="1" x14ac:dyDescent="0.2">
      <c r="A1064" s="85">
        <v>42099</v>
      </c>
      <c r="B1064" s="96" t="s">
        <v>1370</v>
      </c>
      <c r="C1064" s="139" t="s">
        <v>249</v>
      </c>
      <c r="D1064" s="95" t="s">
        <v>8</v>
      </c>
      <c r="E1064" s="87">
        <v>1000</v>
      </c>
      <c r="F1064" s="51">
        <f t="shared" si="40"/>
        <v>1.5244901723741038</v>
      </c>
      <c r="G1064" s="50">
        <f t="shared" si="41"/>
        <v>1.724393022278123</v>
      </c>
      <c r="H1064" s="90">
        <v>579.91420000000005</v>
      </c>
      <c r="I1064" s="88" t="s">
        <v>12</v>
      </c>
      <c r="J1064" s="55" t="s">
        <v>472</v>
      </c>
      <c r="K1064" s="89" t="s">
        <v>1064</v>
      </c>
      <c r="L1064" s="93" t="s">
        <v>1052</v>
      </c>
      <c r="M1064" s="45" t="s">
        <v>473</v>
      </c>
    </row>
    <row r="1065" spans="1:13" ht="12.75" customHeight="1" x14ac:dyDescent="0.2">
      <c r="A1065" s="85">
        <v>42100</v>
      </c>
      <c r="B1065" s="96" t="s">
        <v>1266</v>
      </c>
      <c r="C1065" s="139" t="s">
        <v>94</v>
      </c>
      <c r="D1065" s="95" t="s">
        <v>8</v>
      </c>
      <c r="E1065" s="87">
        <v>350</v>
      </c>
      <c r="F1065" s="51">
        <f t="shared" si="40"/>
        <v>0.53357156033093633</v>
      </c>
      <c r="G1065" s="50">
        <f t="shared" si="41"/>
        <v>0.60353755779734308</v>
      </c>
      <c r="H1065" s="90">
        <v>579.91420000000005</v>
      </c>
      <c r="I1065" s="88" t="s">
        <v>39</v>
      </c>
      <c r="J1065" s="55" t="s">
        <v>472</v>
      </c>
      <c r="K1065" s="89" t="s">
        <v>1066</v>
      </c>
      <c r="L1065" s="93" t="s">
        <v>1052</v>
      </c>
      <c r="M1065" s="45" t="s">
        <v>473</v>
      </c>
    </row>
    <row r="1066" spans="1:13" ht="12.75" customHeight="1" x14ac:dyDescent="0.2">
      <c r="A1066" s="85">
        <v>42100</v>
      </c>
      <c r="B1066" s="96" t="s">
        <v>1269</v>
      </c>
      <c r="C1066" s="139" t="s">
        <v>94</v>
      </c>
      <c r="D1066" s="95" t="s">
        <v>8</v>
      </c>
      <c r="E1066" s="87">
        <v>200</v>
      </c>
      <c r="F1066" s="51">
        <f t="shared" si="40"/>
        <v>0.30489803447482078</v>
      </c>
      <c r="G1066" s="50">
        <f t="shared" si="41"/>
        <v>0.34487860445562463</v>
      </c>
      <c r="H1066" s="90">
        <v>579.91420000000005</v>
      </c>
      <c r="I1066" s="88" t="s">
        <v>39</v>
      </c>
      <c r="J1066" s="55" t="s">
        <v>472</v>
      </c>
      <c r="K1066" s="89" t="s">
        <v>1066</v>
      </c>
      <c r="L1066" s="93" t="s">
        <v>1052</v>
      </c>
      <c r="M1066" s="45" t="s">
        <v>473</v>
      </c>
    </row>
    <row r="1067" spans="1:13" ht="12.75" customHeight="1" x14ac:dyDescent="0.2">
      <c r="A1067" s="85">
        <v>42100</v>
      </c>
      <c r="B1067" s="96" t="s">
        <v>1270</v>
      </c>
      <c r="C1067" s="139" t="s">
        <v>94</v>
      </c>
      <c r="D1067" s="95" t="s">
        <v>8</v>
      </c>
      <c r="E1067" s="87">
        <v>200</v>
      </c>
      <c r="F1067" s="51">
        <f t="shared" si="40"/>
        <v>0.30489803447482078</v>
      </c>
      <c r="G1067" s="50">
        <f t="shared" si="41"/>
        <v>0.34487860445562463</v>
      </c>
      <c r="H1067" s="90">
        <v>579.91420000000005</v>
      </c>
      <c r="I1067" s="88" t="s">
        <v>39</v>
      </c>
      <c r="J1067" s="55" t="s">
        <v>472</v>
      </c>
      <c r="K1067" s="89" t="s">
        <v>1066</v>
      </c>
      <c r="L1067" s="93" t="s">
        <v>1052</v>
      </c>
      <c r="M1067" s="45" t="s">
        <v>473</v>
      </c>
    </row>
    <row r="1068" spans="1:13" ht="12.75" customHeight="1" x14ac:dyDescent="0.2">
      <c r="A1068" s="85">
        <v>42100</v>
      </c>
      <c r="B1068" s="96" t="s">
        <v>1263</v>
      </c>
      <c r="C1068" s="139" t="s">
        <v>215</v>
      </c>
      <c r="D1068" s="95" t="s">
        <v>8</v>
      </c>
      <c r="E1068" s="87">
        <v>1100</v>
      </c>
      <c r="F1068" s="51">
        <f t="shared" si="40"/>
        <v>1.6769391896115142</v>
      </c>
      <c r="G1068" s="50">
        <f t="shared" si="41"/>
        <v>1.8968323245059353</v>
      </c>
      <c r="H1068" s="90">
        <v>579.91420000000005</v>
      </c>
      <c r="I1068" s="88" t="s">
        <v>39</v>
      </c>
      <c r="J1068" s="55" t="s">
        <v>472</v>
      </c>
      <c r="K1068" s="89" t="s">
        <v>1066</v>
      </c>
      <c r="L1068" s="93" t="s">
        <v>1052</v>
      </c>
      <c r="M1068" s="45" t="s">
        <v>473</v>
      </c>
    </row>
    <row r="1069" spans="1:13" ht="12.75" customHeight="1" x14ac:dyDescent="0.2">
      <c r="A1069" s="85">
        <v>42100</v>
      </c>
      <c r="B1069" s="96" t="s">
        <v>1267</v>
      </c>
      <c r="C1069" s="139" t="s">
        <v>94</v>
      </c>
      <c r="D1069" s="95" t="s">
        <v>8</v>
      </c>
      <c r="E1069" s="87">
        <v>350</v>
      </c>
      <c r="F1069" s="51">
        <f t="shared" si="40"/>
        <v>0.53357156033093633</v>
      </c>
      <c r="G1069" s="50">
        <f t="shared" si="41"/>
        <v>0.60353755779734308</v>
      </c>
      <c r="H1069" s="90">
        <v>579.91420000000005</v>
      </c>
      <c r="I1069" s="88" t="s">
        <v>39</v>
      </c>
      <c r="J1069" s="55" t="s">
        <v>472</v>
      </c>
      <c r="K1069" s="89" t="s">
        <v>1066</v>
      </c>
      <c r="L1069" s="93" t="s">
        <v>1052</v>
      </c>
      <c r="M1069" s="45" t="s">
        <v>473</v>
      </c>
    </row>
    <row r="1070" spans="1:13" ht="12.75" customHeight="1" x14ac:dyDescent="0.2">
      <c r="A1070" s="85">
        <v>42100</v>
      </c>
      <c r="B1070" s="96" t="s">
        <v>1271</v>
      </c>
      <c r="C1070" s="139" t="s">
        <v>94</v>
      </c>
      <c r="D1070" s="95" t="s">
        <v>8</v>
      </c>
      <c r="E1070" s="87">
        <v>200</v>
      </c>
      <c r="F1070" s="51">
        <f t="shared" si="40"/>
        <v>0.30489803447482078</v>
      </c>
      <c r="G1070" s="50">
        <f t="shared" si="41"/>
        <v>0.34487860445562463</v>
      </c>
      <c r="H1070" s="90">
        <v>579.91420000000005</v>
      </c>
      <c r="I1070" s="88" t="s">
        <v>39</v>
      </c>
      <c r="J1070" s="55" t="s">
        <v>472</v>
      </c>
      <c r="K1070" s="89" t="s">
        <v>1066</v>
      </c>
      <c r="L1070" s="93" t="s">
        <v>1052</v>
      </c>
      <c r="M1070" s="45" t="s">
        <v>473</v>
      </c>
    </row>
    <row r="1071" spans="1:13" ht="12.75" customHeight="1" x14ac:dyDescent="0.2">
      <c r="A1071" s="85">
        <v>42100</v>
      </c>
      <c r="B1071" s="96" t="s">
        <v>1268</v>
      </c>
      <c r="C1071" s="139" t="s">
        <v>249</v>
      </c>
      <c r="D1071" s="95" t="s">
        <v>8</v>
      </c>
      <c r="E1071" s="87">
        <v>3000</v>
      </c>
      <c r="F1071" s="51">
        <f t="shared" si="40"/>
        <v>4.5734705171223116</v>
      </c>
      <c r="G1071" s="50">
        <f t="shared" si="41"/>
        <v>5.1731790668343693</v>
      </c>
      <c r="H1071" s="90">
        <v>579.91420000000005</v>
      </c>
      <c r="I1071" s="88" t="s">
        <v>39</v>
      </c>
      <c r="J1071" s="55" t="s">
        <v>472</v>
      </c>
      <c r="K1071" s="89" t="s">
        <v>1066</v>
      </c>
      <c r="L1071" s="93" t="s">
        <v>1052</v>
      </c>
      <c r="M1071" s="45" t="s">
        <v>473</v>
      </c>
    </row>
    <row r="1072" spans="1:13" ht="12.75" customHeight="1" x14ac:dyDescent="0.2">
      <c r="A1072" s="85">
        <v>42100</v>
      </c>
      <c r="B1072" s="96" t="s">
        <v>1272</v>
      </c>
      <c r="C1072" s="139" t="s">
        <v>94</v>
      </c>
      <c r="D1072" s="95" t="s">
        <v>8</v>
      </c>
      <c r="E1072" s="87">
        <v>2000</v>
      </c>
      <c r="F1072" s="51">
        <f t="shared" ref="F1072:F1135" si="42">E1072/655.957</f>
        <v>3.0489803447482076</v>
      </c>
      <c r="G1072" s="50">
        <f t="shared" ref="G1072:G1135" si="43">E1072/H1072</f>
        <v>3.4487860445562459</v>
      </c>
      <c r="H1072" s="90">
        <v>579.91420000000005</v>
      </c>
      <c r="I1072" s="88" t="s">
        <v>39</v>
      </c>
      <c r="J1072" s="55" t="s">
        <v>472</v>
      </c>
      <c r="K1072" s="89" t="s">
        <v>1066</v>
      </c>
      <c r="L1072" s="93" t="s">
        <v>1052</v>
      </c>
      <c r="M1072" s="45" t="s">
        <v>473</v>
      </c>
    </row>
    <row r="1073" spans="1:13" ht="12.75" customHeight="1" x14ac:dyDescent="0.2">
      <c r="A1073" s="85">
        <v>42100</v>
      </c>
      <c r="B1073" s="97" t="s">
        <v>1273</v>
      </c>
      <c r="C1073" s="136" t="s">
        <v>94</v>
      </c>
      <c r="D1073" s="95" t="s">
        <v>8</v>
      </c>
      <c r="E1073" s="87">
        <v>600</v>
      </c>
      <c r="F1073" s="51">
        <f t="shared" si="42"/>
        <v>0.91469410342446233</v>
      </c>
      <c r="G1073" s="50">
        <f t="shared" si="43"/>
        <v>1.0346358133668738</v>
      </c>
      <c r="H1073" s="90">
        <v>579.91420000000005</v>
      </c>
      <c r="I1073" s="88" t="s">
        <v>39</v>
      </c>
      <c r="J1073" s="55" t="s">
        <v>472</v>
      </c>
      <c r="K1073" s="89" t="s">
        <v>1066</v>
      </c>
      <c r="L1073" s="93" t="s">
        <v>1052</v>
      </c>
      <c r="M1073" s="45" t="s">
        <v>473</v>
      </c>
    </row>
    <row r="1074" spans="1:13" ht="12.75" customHeight="1" x14ac:dyDescent="0.2">
      <c r="A1074" s="85">
        <v>42100</v>
      </c>
      <c r="B1074" s="97" t="s">
        <v>1370</v>
      </c>
      <c r="C1074" s="136" t="s">
        <v>249</v>
      </c>
      <c r="D1074" s="95" t="s">
        <v>8</v>
      </c>
      <c r="E1074" s="87">
        <v>1000</v>
      </c>
      <c r="F1074" s="51">
        <f t="shared" si="42"/>
        <v>1.5244901723741038</v>
      </c>
      <c r="G1074" s="50">
        <f t="shared" si="43"/>
        <v>1.724393022278123</v>
      </c>
      <c r="H1074" s="90">
        <v>579.91420000000005</v>
      </c>
      <c r="I1074" s="88" t="s">
        <v>12</v>
      </c>
      <c r="J1074" s="55" t="s">
        <v>472</v>
      </c>
      <c r="K1074" s="89" t="s">
        <v>1064</v>
      </c>
      <c r="L1074" s="93" t="s">
        <v>1052</v>
      </c>
      <c r="M1074" s="45" t="s">
        <v>473</v>
      </c>
    </row>
    <row r="1075" spans="1:13" ht="12.75" customHeight="1" x14ac:dyDescent="0.2">
      <c r="A1075" s="85">
        <v>42101</v>
      </c>
      <c r="B1075" s="43" t="s">
        <v>1178</v>
      </c>
      <c r="C1075" s="89" t="s">
        <v>94</v>
      </c>
      <c r="D1075" s="89" t="s">
        <v>11</v>
      </c>
      <c r="E1075" s="87">
        <v>800</v>
      </c>
      <c r="F1075" s="51">
        <f t="shared" si="42"/>
        <v>1.2195921378992831</v>
      </c>
      <c r="G1075" s="50">
        <f t="shared" si="43"/>
        <v>1.3795144178224985</v>
      </c>
      <c r="H1075" s="90">
        <v>579.91420000000005</v>
      </c>
      <c r="I1075" s="88" t="s">
        <v>38</v>
      </c>
      <c r="J1075" s="55" t="s">
        <v>472</v>
      </c>
      <c r="K1075" s="89" t="s">
        <v>1067</v>
      </c>
      <c r="L1075" s="93" t="s">
        <v>1052</v>
      </c>
      <c r="M1075" s="45" t="s">
        <v>473</v>
      </c>
    </row>
    <row r="1076" spans="1:13" ht="12.75" customHeight="1" x14ac:dyDescent="0.2">
      <c r="A1076" s="85">
        <v>42101</v>
      </c>
      <c r="B1076" s="43" t="s">
        <v>1186</v>
      </c>
      <c r="C1076" s="100" t="s">
        <v>94</v>
      </c>
      <c r="D1076" s="89" t="s">
        <v>11</v>
      </c>
      <c r="E1076" s="87">
        <v>800</v>
      </c>
      <c r="F1076" s="51">
        <f t="shared" si="42"/>
        <v>1.2195921378992831</v>
      </c>
      <c r="G1076" s="50">
        <f t="shared" si="43"/>
        <v>1.3795144178224985</v>
      </c>
      <c r="H1076" s="90">
        <v>579.91420000000005</v>
      </c>
      <c r="I1076" s="88" t="s">
        <v>38</v>
      </c>
      <c r="J1076" s="55" t="s">
        <v>472</v>
      </c>
      <c r="K1076" s="89" t="s">
        <v>1067</v>
      </c>
      <c r="L1076" s="93" t="s">
        <v>1052</v>
      </c>
      <c r="M1076" s="45" t="s">
        <v>473</v>
      </c>
    </row>
    <row r="1077" spans="1:13" ht="12.75" customHeight="1" x14ac:dyDescent="0.2">
      <c r="A1077" s="85">
        <v>42102</v>
      </c>
      <c r="B1077" s="43" t="s">
        <v>1129</v>
      </c>
      <c r="C1077" s="89" t="s">
        <v>94</v>
      </c>
      <c r="D1077" s="99" t="s">
        <v>9</v>
      </c>
      <c r="E1077" s="87">
        <v>1400</v>
      </c>
      <c r="F1077" s="51">
        <f t="shared" si="42"/>
        <v>2.1342862413237453</v>
      </c>
      <c r="G1077" s="50">
        <f t="shared" si="43"/>
        <v>2.4141502311893723</v>
      </c>
      <c r="H1077" s="90">
        <v>579.91420000000005</v>
      </c>
      <c r="I1077" s="88" t="s">
        <v>35</v>
      </c>
      <c r="J1077" s="55" t="s">
        <v>472</v>
      </c>
      <c r="K1077" s="90" t="s">
        <v>1069</v>
      </c>
      <c r="L1077" s="93" t="s">
        <v>1052</v>
      </c>
      <c r="M1077" s="45" t="s">
        <v>473</v>
      </c>
    </row>
    <row r="1078" spans="1:13" ht="12.75" customHeight="1" x14ac:dyDescent="0.2">
      <c r="A1078" s="85">
        <v>42102</v>
      </c>
      <c r="B1078" s="97" t="s">
        <v>1371</v>
      </c>
      <c r="C1078" s="136" t="s">
        <v>94</v>
      </c>
      <c r="D1078" s="95" t="s">
        <v>8</v>
      </c>
      <c r="E1078" s="87">
        <v>600</v>
      </c>
      <c r="F1078" s="51">
        <f t="shared" si="42"/>
        <v>0.91469410342446233</v>
      </c>
      <c r="G1078" s="50">
        <f t="shared" si="43"/>
        <v>1.0346358133668738</v>
      </c>
      <c r="H1078" s="90">
        <v>579.91420000000005</v>
      </c>
      <c r="I1078" s="88" t="s">
        <v>12</v>
      </c>
      <c r="J1078" s="55" t="s">
        <v>472</v>
      </c>
      <c r="K1078" s="89" t="s">
        <v>1068</v>
      </c>
      <c r="L1078" s="93" t="s">
        <v>1052</v>
      </c>
      <c r="M1078" s="45" t="s">
        <v>473</v>
      </c>
    </row>
    <row r="1079" spans="1:13" ht="12.75" customHeight="1" x14ac:dyDescent="0.2">
      <c r="A1079" s="85">
        <v>42102</v>
      </c>
      <c r="B1079" s="97" t="s">
        <v>1372</v>
      </c>
      <c r="C1079" s="139" t="s">
        <v>94</v>
      </c>
      <c r="D1079" s="95" t="s">
        <v>8</v>
      </c>
      <c r="E1079" s="87">
        <v>5000</v>
      </c>
      <c r="F1079" s="51">
        <f t="shared" si="42"/>
        <v>7.6224508618705187</v>
      </c>
      <c r="G1079" s="50">
        <f t="shared" si="43"/>
        <v>8.6219651113906153</v>
      </c>
      <c r="H1079" s="90">
        <v>579.91420000000005</v>
      </c>
      <c r="I1079" s="88" t="s">
        <v>12</v>
      </c>
      <c r="J1079" s="55" t="s">
        <v>472</v>
      </c>
      <c r="K1079" s="89" t="s">
        <v>1068</v>
      </c>
      <c r="L1079" s="93" t="s">
        <v>1052</v>
      </c>
      <c r="M1079" s="45" t="s">
        <v>473</v>
      </c>
    </row>
    <row r="1080" spans="1:13" ht="12.75" customHeight="1" x14ac:dyDescent="0.2">
      <c r="A1080" s="85">
        <v>42102</v>
      </c>
      <c r="B1080" s="97" t="s">
        <v>1373</v>
      </c>
      <c r="C1080" s="136" t="s">
        <v>94</v>
      </c>
      <c r="D1080" s="95" t="s">
        <v>8</v>
      </c>
      <c r="E1080" s="87">
        <v>200</v>
      </c>
      <c r="F1080" s="51">
        <f t="shared" si="42"/>
        <v>0.30489803447482078</v>
      </c>
      <c r="G1080" s="50">
        <f t="shared" si="43"/>
        <v>0.34487860445562463</v>
      </c>
      <c r="H1080" s="90">
        <v>579.91420000000005</v>
      </c>
      <c r="I1080" s="88" t="s">
        <v>12</v>
      </c>
      <c r="J1080" s="55" t="s">
        <v>472</v>
      </c>
      <c r="K1080" s="89" t="s">
        <v>1068</v>
      </c>
      <c r="L1080" s="93" t="s">
        <v>1052</v>
      </c>
      <c r="M1080" s="45" t="s">
        <v>473</v>
      </c>
    </row>
    <row r="1081" spans="1:13" ht="12.75" customHeight="1" x14ac:dyDescent="0.2">
      <c r="A1081" s="85">
        <v>42102</v>
      </c>
      <c r="B1081" s="97" t="s">
        <v>1374</v>
      </c>
      <c r="C1081" s="136" t="s">
        <v>94</v>
      </c>
      <c r="D1081" s="95" t="s">
        <v>8</v>
      </c>
      <c r="E1081" s="87">
        <v>1400</v>
      </c>
      <c r="F1081" s="51">
        <f t="shared" si="42"/>
        <v>2.1342862413237453</v>
      </c>
      <c r="G1081" s="50">
        <f t="shared" si="43"/>
        <v>2.4141502311893723</v>
      </c>
      <c r="H1081" s="90">
        <v>579.91420000000005</v>
      </c>
      <c r="I1081" s="88" t="s">
        <v>12</v>
      </c>
      <c r="J1081" s="55" t="s">
        <v>472</v>
      </c>
      <c r="K1081" s="89" t="s">
        <v>1068</v>
      </c>
      <c r="L1081" s="93" t="s">
        <v>1052</v>
      </c>
      <c r="M1081" s="45" t="s">
        <v>473</v>
      </c>
    </row>
    <row r="1082" spans="1:13" ht="12.75" customHeight="1" x14ac:dyDescent="0.2">
      <c r="A1082" s="85">
        <v>42102</v>
      </c>
      <c r="B1082" s="97" t="s">
        <v>1375</v>
      </c>
      <c r="C1082" s="136" t="s">
        <v>249</v>
      </c>
      <c r="D1082" s="95" t="s">
        <v>8</v>
      </c>
      <c r="E1082" s="87">
        <v>3000</v>
      </c>
      <c r="F1082" s="51">
        <f t="shared" si="42"/>
        <v>4.5734705171223116</v>
      </c>
      <c r="G1082" s="50">
        <f t="shared" si="43"/>
        <v>5.1731790668343693</v>
      </c>
      <c r="H1082" s="90">
        <v>579.91420000000005</v>
      </c>
      <c r="I1082" s="88" t="s">
        <v>12</v>
      </c>
      <c r="J1082" s="55" t="s">
        <v>472</v>
      </c>
      <c r="K1082" s="89" t="s">
        <v>1068</v>
      </c>
      <c r="L1082" s="93" t="s">
        <v>1052</v>
      </c>
      <c r="M1082" s="45" t="s">
        <v>473</v>
      </c>
    </row>
    <row r="1083" spans="1:13" ht="12.75" customHeight="1" x14ac:dyDescent="0.2">
      <c r="A1083" s="85">
        <v>42102</v>
      </c>
      <c r="B1083" s="97" t="s">
        <v>1376</v>
      </c>
      <c r="C1083" s="136" t="s">
        <v>215</v>
      </c>
      <c r="D1083" s="95" t="s">
        <v>8</v>
      </c>
      <c r="E1083" s="87">
        <v>1800</v>
      </c>
      <c r="F1083" s="51">
        <f t="shared" si="42"/>
        <v>2.7440823102733867</v>
      </c>
      <c r="G1083" s="50">
        <f t="shared" si="43"/>
        <v>3.1039074401006217</v>
      </c>
      <c r="H1083" s="90">
        <v>579.91420000000005</v>
      </c>
      <c r="I1083" s="88" t="s">
        <v>12</v>
      </c>
      <c r="J1083" s="55" t="s">
        <v>472</v>
      </c>
      <c r="K1083" s="89" t="s">
        <v>1068</v>
      </c>
      <c r="L1083" s="93" t="s">
        <v>1052</v>
      </c>
      <c r="M1083" s="45" t="s">
        <v>473</v>
      </c>
    </row>
    <row r="1084" spans="1:13" ht="12.75" customHeight="1" x14ac:dyDescent="0.2">
      <c r="A1084" s="85">
        <v>42102</v>
      </c>
      <c r="B1084" s="97" t="s">
        <v>1418</v>
      </c>
      <c r="C1084" s="136" t="s">
        <v>249</v>
      </c>
      <c r="D1084" s="95" t="s">
        <v>8</v>
      </c>
      <c r="E1084" s="87">
        <v>5000</v>
      </c>
      <c r="F1084" s="51">
        <f t="shared" si="42"/>
        <v>7.6224508618705187</v>
      </c>
      <c r="G1084" s="50">
        <f t="shared" si="43"/>
        <v>8.6219651113906153</v>
      </c>
      <c r="H1084" s="90">
        <v>579.91420000000005</v>
      </c>
      <c r="I1084" s="88" t="s">
        <v>12</v>
      </c>
      <c r="J1084" s="55" t="s">
        <v>472</v>
      </c>
      <c r="K1084" s="89" t="s">
        <v>1068</v>
      </c>
      <c r="L1084" s="93" t="s">
        <v>1052</v>
      </c>
      <c r="M1084" s="45" t="s">
        <v>473</v>
      </c>
    </row>
    <row r="1085" spans="1:13" ht="12.75" customHeight="1" x14ac:dyDescent="0.2">
      <c r="A1085" s="85">
        <v>42103</v>
      </c>
      <c r="B1085" s="121" t="s">
        <v>1130</v>
      </c>
      <c r="C1085" s="43" t="s">
        <v>102</v>
      </c>
      <c r="D1085" s="99" t="s">
        <v>9</v>
      </c>
      <c r="E1085" s="87">
        <v>36000</v>
      </c>
      <c r="F1085" s="51">
        <f t="shared" si="42"/>
        <v>54.881646205467739</v>
      </c>
      <c r="G1085" s="50">
        <f t="shared" si="43"/>
        <v>62.078148802012429</v>
      </c>
      <c r="H1085" s="90">
        <v>579.91420000000005</v>
      </c>
      <c r="I1085" s="88" t="s">
        <v>35</v>
      </c>
      <c r="J1085" s="55" t="s">
        <v>472</v>
      </c>
      <c r="K1085" s="90" t="s">
        <v>1071</v>
      </c>
      <c r="L1085" s="93" t="s">
        <v>1052</v>
      </c>
      <c r="M1085" s="45" t="s">
        <v>473</v>
      </c>
    </row>
    <row r="1086" spans="1:13" ht="12.75" customHeight="1" x14ac:dyDescent="0.2">
      <c r="A1086" s="85">
        <v>42103</v>
      </c>
      <c r="B1086" s="121" t="s">
        <v>1131</v>
      </c>
      <c r="C1086" s="43" t="s">
        <v>94</v>
      </c>
      <c r="D1086" s="99" t="s">
        <v>9</v>
      </c>
      <c r="E1086" s="87">
        <v>700</v>
      </c>
      <c r="F1086" s="51">
        <f t="shared" si="42"/>
        <v>1.0671431206618727</v>
      </c>
      <c r="G1086" s="50">
        <f t="shared" si="43"/>
        <v>1.2070751155946862</v>
      </c>
      <c r="H1086" s="90">
        <v>579.91420000000005</v>
      </c>
      <c r="I1086" s="88" t="s">
        <v>35</v>
      </c>
      <c r="J1086" s="55" t="s">
        <v>472</v>
      </c>
      <c r="K1086" s="90" t="s">
        <v>1071</v>
      </c>
      <c r="L1086" s="93" t="s">
        <v>1052</v>
      </c>
      <c r="M1086" s="45" t="s">
        <v>473</v>
      </c>
    </row>
    <row r="1087" spans="1:13" ht="12.75" customHeight="1" x14ac:dyDescent="0.2">
      <c r="A1087" s="85">
        <v>42103</v>
      </c>
      <c r="B1087" s="121" t="s">
        <v>1132</v>
      </c>
      <c r="C1087" s="43" t="s">
        <v>94</v>
      </c>
      <c r="D1087" s="99" t="s">
        <v>9</v>
      </c>
      <c r="E1087" s="87">
        <v>700</v>
      </c>
      <c r="F1087" s="51">
        <f t="shared" si="42"/>
        <v>1.0671431206618727</v>
      </c>
      <c r="G1087" s="50">
        <f t="shared" si="43"/>
        <v>1.2070751155946862</v>
      </c>
      <c r="H1087" s="90">
        <v>579.91420000000005</v>
      </c>
      <c r="I1087" s="88" t="s">
        <v>35</v>
      </c>
      <c r="J1087" s="55" t="s">
        <v>472</v>
      </c>
      <c r="K1087" s="90" t="s">
        <v>1071</v>
      </c>
      <c r="L1087" s="93" t="s">
        <v>1052</v>
      </c>
      <c r="M1087" s="45" t="s">
        <v>473</v>
      </c>
    </row>
    <row r="1088" spans="1:13" ht="12.75" customHeight="1" x14ac:dyDescent="0.2">
      <c r="A1088" s="85">
        <v>42103</v>
      </c>
      <c r="B1088" s="121" t="s">
        <v>1133</v>
      </c>
      <c r="C1088" s="43" t="s">
        <v>102</v>
      </c>
      <c r="D1088" s="99" t="s">
        <v>9</v>
      </c>
      <c r="E1088" s="87">
        <v>37100</v>
      </c>
      <c r="F1088" s="51">
        <f t="shared" si="42"/>
        <v>56.558585395079248</v>
      </c>
      <c r="G1088" s="50">
        <f t="shared" si="43"/>
        <v>63.974981126518365</v>
      </c>
      <c r="H1088" s="90">
        <v>579.91420000000005</v>
      </c>
      <c r="I1088" s="88" t="s">
        <v>35</v>
      </c>
      <c r="J1088" s="55" t="s">
        <v>472</v>
      </c>
      <c r="K1088" s="90" t="s">
        <v>1072</v>
      </c>
      <c r="L1088" s="93" t="s">
        <v>1052</v>
      </c>
      <c r="M1088" s="45" t="s">
        <v>473</v>
      </c>
    </row>
    <row r="1089" spans="1:13" ht="12.75" customHeight="1" x14ac:dyDescent="0.2">
      <c r="A1089" s="85">
        <v>42103</v>
      </c>
      <c r="B1089" s="121" t="s">
        <v>1134</v>
      </c>
      <c r="C1089" s="43" t="s">
        <v>94</v>
      </c>
      <c r="D1089" s="99" t="s">
        <v>9</v>
      </c>
      <c r="E1089" s="87">
        <v>800</v>
      </c>
      <c r="F1089" s="51">
        <f t="shared" si="42"/>
        <v>1.2195921378992831</v>
      </c>
      <c r="G1089" s="50">
        <f t="shared" si="43"/>
        <v>1.3795144178224985</v>
      </c>
      <c r="H1089" s="90">
        <v>579.91420000000005</v>
      </c>
      <c r="I1089" s="88" t="s">
        <v>35</v>
      </c>
      <c r="J1089" s="55" t="s">
        <v>472</v>
      </c>
      <c r="K1089" s="90" t="s">
        <v>1072</v>
      </c>
      <c r="L1089" s="93" t="s">
        <v>1052</v>
      </c>
      <c r="M1089" s="45" t="s">
        <v>473</v>
      </c>
    </row>
    <row r="1090" spans="1:13" ht="12.75" customHeight="1" x14ac:dyDescent="0.2">
      <c r="A1090" s="85">
        <v>42103</v>
      </c>
      <c r="B1090" s="121" t="s">
        <v>1135</v>
      </c>
      <c r="C1090" s="43" t="s">
        <v>94</v>
      </c>
      <c r="D1090" s="99" t="s">
        <v>9</v>
      </c>
      <c r="E1090" s="87">
        <v>400</v>
      </c>
      <c r="F1090" s="51">
        <f t="shared" si="42"/>
        <v>0.60979606894964156</v>
      </c>
      <c r="G1090" s="50">
        <f t="shared" si="43"/>
        <v>0.68975720891124925</v>
      </c>
      <c r="H1090" s="90">
        <v>579.91420000000005</v>
      </c>
      <c r="I1090" s="88" t="s">
        <v>35</v>
      </c>
      <c r="J1090" s="55" t="s">
        <v>472</v>
      </c>
      <c r="K1090" s="90" t="s">
        <v>1076</v>
      </c>
      <c r="L1090" s="93" t="s">
        <v>1052</v>
      </c>
      <c r="M1090" s="45" t="s">
        <v>473</v>
      </c>
    </row>
    <row r="1091" spans="1:13" ht="12.75" customHeight="1" x14ac:dyDescent="0.2">
      <c r="A1091" s="85">
        <v>42103</v>
      </c>
      <c r="B1091" s="121" t="s">
        <v>1136</v>
      </c>
      <c r="C1091" s="137" t="s">
        <v>94</v>
      </c>
      <c r="D1091" s="99" t="s">
        <v>9</v>
      </c>
      <c r="E1091" s="87">
        <v>400</v>
      </c>
      <c r="F1091" s="51">
        <f t="shared" si="42"/>
        <v>0.60979606894964156</v>
      </c>
      <c r="G1091" s="50">
        <f t="shared" si="43"/>
        <v>0.68975720891124925</v>
      </c>
      <c r="H1091" s="90">
        <v>579.91420000000005</v>
      </c>
      <c r="I1091" s="88" t="s">
        <v>35</v>
      </c>
      <c r="J1091" s="55" t="s">
        <v>472</v>
      </c>
      <c r="K1091" s="90" t="s">
        <v>1076</v>
      </c>
      <c r="L1091" s="93" t="s">
        <v>1052</v>
      </c>
      <c r="M1091" s="45" t="s">
        <v>473</v>
      </c>
    </row>
    <row r="1092" spans="1:13" ht="12.75" customHeight="1" x14ac:dyDescent="0.2">
      <c r="A1092" s="85">
        <v>42103</v>
      </c>
      <c r="B1092" s="121" t="s">
        <v>1137</v>
      </c>
      <c r="C1092" s="137" t="s">
        <v>94</v>
      </c>
      <c r="D1092" s="99" t="s">
        <v>9</v>
      </c>
      <c r="E1092" s="87">
        <v>800</v>
      </c>
      <c r="F1092" s="51">
        <f t="shared" si="42"/>
        <v>1.2195921378992831</v>
      </c>
      <c r="G1092" s="50">
        <f t="shared" si="43"/>
        <v>1.3795144178224985</v>
      </c>
      <c r="H1092" s="90">
        <v>579.91420000000005</v>
      </c>
      <c r="I1092" s="88" t="s">
        <v>35</v>
      </c>
      <c r="J1092" s="55" t="s">
        <v>472</v>
      </c>
      <c r="K1092" s="90" t="s">
        <v>1077</v>
      </c>
      <c r="L1092" s="93" t="s">
        <v>1052</v>
      </c>
      <c r="M1092" s="45" t="s">
        <v>473</v>
      </c>
    </row>
    <row r="1093" spans="1:13" ht="12.75" customHeight="1" x14ac:dyDescent="0.2">
      <c r="A1093" s="85">
        <v>42103</v>
      </c>
      <c r="B1093" s="121" t="s">
        <v>1138</v>
      </c>
      <c r="C1093" s="137" t="s">
        <v>94</v>
      </c>
      <c r="D1093" s="99" t="s">
        <v>9</v>
      </c>
      <c r="E1093" s="87">
        <v>1000</v>
      </c>
      <c r="F1093" s="51">
        <f t="shared" si="42"/>
        <v>1.5244901723741038</v>
      </c>
      <c r="G1093" s="50">
        <f t="shared" si="43"/>
        <v>1.724393022278123</v>
      </c>
      <c r="H1093" s="90">
        <v>579.91420000000005</v>
      </c>
      <c r="I1093" s="88" t="s">
        <v>35</v>
      </c>
      <c r="J1093" s="55" t="s">
        <v>472</v>
      </c>
      <c r="K1093" s="90" t="s">
        <v>1077</v>
      </c>
      <c r="L1093" s="93" t="s">
        <v>1052</v>
      </c>
      <c r="M1093" s="45" t="s">
        <v>473</v>
      </c>
    </row>
    <row r="1094" spans="1:13" ht="12.75" customHeight="1" x14ac:dyDescent="0.2">
      <c r="A1094" s="85">
        <v>42103</v>
      </c>
      <c r="B1094" s="121" t="s">
        <v>1139</v>
      </c>
      <c r="C1094" s="137" t="s">
        <v>94</v>
      </c>
      <c r="D1094" s="99" t="s">
        <v>9</v>
      </c>
      <c r="E1094" s="87">
        <v>700</v>
      </c>
      <c r="F1094" s="51">
        <f t="shared" si="42"/>
        <v>1.0671431206618727</v>
      </c>
      <c r="G1094" s="50">
        <f t="shared" si="43"/>
        <v>1.2070751155946862</v>
      </c>
      <c r="H1094" s="90">
        <v>579.91420000000005</v>
      </c>
      <c r="I1094" s="88" t="s">
        <v>35</v>
      </c>
      <c r="J1094" s="55" t="s">
        <v>472</v>
      </c>
      <c r="K1094" s="90" t="s">
        <v>1077</v>
      </c>
      <c r="L1094" s="93" t="s">
        <v>1052</v>
      </c>
      <c r="M1094" s="45" t="s">
        <v>473</v>
      </c>
    </row>
    <row r="1095" spans="1:13" ht="12.75" customHeight="1" x14ac:dyDescent="0.2">
      <c r="A1095" s="85">
        <v>42103</v>
      </c>
      <c r="B1095" s="121" t="s">
        <v>793</v>
      </c>
      <c r="C1095" s="137" t="s">
        <v>117</v>
      </c>
      <c r="D1095" s="99" t="s">
        <v>9</v>
      </c>
      <c r="E1095" s="87">
        <v>6670</v>
      </c>
      <c r="F1095" s="51">
        <f t="shared" si="42"/>
        <v>10.168349449735272</v>
      </c>
      <c r="G1095" s="50">
        <f t="shared" si="43"/>
        <v>11.501701458595081</v>
      </c>
      <c r="H1095" s="90">
        <v>579.91420000000005</v>
      </c>
      <c r="I1095" s="88" t="s">
        <v>35</v>
      </c>
      <c r="J1095" s="55" t="s">
        <v>472</v>
      </c>
      <c r="K1095" s="90" t="s">
        <v>1078</v>
      </c>
      <c r="L1095" s="93" t="s">
        <v>1052</v>
      </c>
      <c r="M1095" s="45" t="s">
        <v>473</v>
      </c>
    </row>
    <row r="1096" spans="1:13" ht="12.75" customHeight="1" x14ac:dyDescent="0.2">
      <c r="A1096" s="85">
        <v>42103</v>
      </c>
      <c r="B1096" s="43" t="s">
        <v>1179</v>
      </c>
      <c r="C1096" s="89" t="s">
        <v>94</v>
      </c>
      <c r="D1096" s="89" t="s">
        <v>11</v>
      </c>
      <c r="E1096" s="87">
        <v>700</v>
      </c>
      <c r="F1096" s="51">
        <f t="shared" si="42"/>
        <v>1.0671431206618727</v>
      </c>
      <c r="G1096" s="50">
        <f t="shared" si="43"/>
        <v>1.2070751155946862</v>
      </c>
      <c r="H1096" s="90">
        <v>579.91420000000005</v>
      </c>
      <c r="I1096" s="88" t="s">
        <v>38</v>
      </c>
      <c r="J1096" s="55" t="s">
        <v>472</v>
      </c>
      <c r="K1096" s="89" t="s">
        <v>1075</v>
      </c>
      <c r="L1096" s="93" t="s">
        <v>1052</v>
      </c>
      <c r="M1096" s="45" t="s">
        <v>473</v>
      </c>
    </row>
    <row r="1097" spans="1:13" ht="12.75" customHeight="1" x14ac:dyDescent="0.2">
      <c r="A1097" s="85">
        <v>42103</v>
      </c>
      <c r="B1097" s="43" t="s">
        <v>1187</v>
      </c>
      <c r="C1097" s="89" t="s">
        <v>94</v>
      </c>
      <c r="D1097" s="89" t="s">
        <v>11</v>
      </c>
      <c r="E1097" s="87">
        <v>700</v>
      </c>
      <c r="F1097" s="51">
        <f t="shared" si="42"/>
        <v>1.0671431206618727</v>
      </c>
      <c r="G1097" s="50">
        <f t="shared" si="43"/>
        <v>1.2070751155946862</v>
      </c>
      <c r="H1097" s="90">
        <v>579.91420000000005</v>
      </c>
      <c r="I1097" s="88" t="s">
        <v>38</v>
      </c>
      <c r="J1097" s="55" t="s">
        <v>472</v>
      </c>
      <c r="K1097" s="89" t="s">
        <v>1075</v>
      </c>
      <c r="L1097" s="93" t="s">
        <v>1052</v>
      </c>
      <c r="M1097" s="45" t="s">
        <v>473</v>
      </c>
    </row>
    <row r="1098" spans="1:13" ht="12.75" customHeight="1" x14ac:dyDescent="0.2">
      <c r="A1098" s="85">
        <v>42103</v>
      </c>
      <c r="B1098" s="97" t="s">
        <v>1193</v>
      </c>
      <c r="C1098" s="136" t="s">
        <v>94</v>
      </c>
      <c r="D1098" s="89" t="s">
        <v>11</v>
      </c>
      <c r="E1098" s="87">
        <v>400</v>
      </c>
      <c r="F1098" s="51">
        <f t="shared" si="42"/>
        <v>0.60979606894964156</v>
      </c>
      <c r="G1098" s="50">
        <f t="shared" si="43"/>
        <v>0.68975720891124925</v>
      </c>
      <c r="H1098" s="90">
        <v>579.91420000000005</v>
      </c>
      <c r="I1098" s="88" t="s">
        <v>87</v>
      </c>
      <c r="J1098" s="55" t="s">
        <v>472</v>
      </c>
      <c r="K1098" s="89" t="s">
        <v>1073</v>
      </c>
      <c r="L1098" s="93" t="s">
        <v>1052</v>
      </c>
      <c r="M1098" s="45" t="s">
        <v>473</v>
      </c>
    </row>
    <row r="1099" spans="1:13" ht="12.75" customHeight="1" x14ac:dyDescent="0.2">
      <c r="A1099" s="85">
        <v>42103</v>
      </c>
      <c r="B1099" s="97" t="s">
        <v>1194</v>
      </c>
      <c r="C1099" s="136" t="s">
        <v>94</v>
      </c>
      <c r="D1099" s="89" t="s">
        <v>11</v>
      </c>
      <c r="E1099" s="87">
        <v>400</v>
      </c>
      <c r="F1099" s="51">
        <f t="shared" si="42"/>
        <v>0.60979606894964156</v>
      </c>
      <c r="G1099" s="50">
        <f t="shared" si="43"/>
        <v>0.68975720891124925</v>
      </c>
      <c r="H1099" s="90">
        <v>579.91420000000005</v>
      </c>
      <c r="I1099" s="88" t="s">
        <v>87</v>
      </c>
      <c r="J1099" s="55" t="s">
        <v>472</v>
      </c>
      <c r="K1099" s="89" t="s">
        <v>1073</v>
      </c>
      <c r="L1099" s="93" t="s">
        <v>1052</v>
      </c>
      <c r="M1099" s="45" t="s">
        <v>473</v>
      </c>
    </row>
    <row r="1100" spans="1:13" ht="12.75" customHeight="1" x14ac:dyDescent="0.2">
      <c r="A1100" s="85">
        <v>42103</v>
      </c>
      <c r="B1100" s="97" t="s">
        <v>1195</v>
      </c>
      <c r="C1100" s="136" t="s">
        <v>102</v>
      </c>
      <c r="D1100" s="89" t="s">
        <v>9</v>
      </c>
      <c r="E1100" s="87">
        <v>17500</v>
      </c>
      <c r="F1100" s="51">
        <f t="shared" si="42"/>
        <v>26.678578016546815</v>
      </c>
      <c r="G1100" s="50">
        <f t="shared" si="43"/>
        <v>30.176877889867153</v>
      </c>
      <c r="H1100" s="90">
        <v>579.91420000000005</v>
      </c>
      <c r="I1100" s="88" t="s">
        <v>87</v>
      </c>
      <c r="J1100" s="55" t="s">
        <v>472</v>
      </c>
      <c r="K1100" s="89" t="s">
        <v>1073</v>
      </c>
      <c r="L1100" s="93" t="s">
        <v>1052</v>
      </c>
      <c r="M1100" s="45" t="s">
        <v>473</v>
      </c>
    </row>
    <row r="1101" spans="1:13" ht="12.75" customHeight="1" x14ac:dyDescent="0.2">
      <c r="A1101" s="85">
        <v>42103</v>
      </c>
      <c r="B1101" s="97" t="s">
        <v>1201</v>
      </c>
      <c r="C1101" s="43" t="s">
        <v>94</v>
      </c>
      <c r="D1101" s="99" t="s">
        <v>14</v>
      </c>
      <c r="E1101" s="87">
        <v>700</v>
      </c>
      <c r="F1101" s="51">
        <f t="shared" si="42"/>
        <v>1.0671431206618727</v>
      </c>
      <c r="G1101" s="50">
        <f t="shared" si="43"/>
        <v>1.2070751155946862</v>
      </c>
      <c r="H1101" s="90">
        <v>579.91420000000005</v>
      </c>
      <c r="I1101" s="88" t="s">
        <v>15</v>
      </c>
      <c r="J1101" s="55" t="s">
        <v>472</v>
      </c>
      <c r="K1101" s="89" t="s">
        <v>1079</v>
      </c>
      <c r="L1101" s="93" t="s">
        <v>1052</v>
      </c>
      <c r="M1101" s="45" t="s">
        <v>473</v>
      </c>
    </row>
    <row r="1102" spans="1:13" ht="12.75" customHeight="1" x14ac:dyDescent="0.2">
      <c r="A1102" s="85">
        <v>42103</v>
      </c>
      <c r="B1102" s="97" t="s">
        <v>1202</v>
      </c>
      <c r="C1102" s="43" t="s">
        <v>94</v>
      </c>
      <c r="D1102" s="99" t="s">
        <v>14</v>
      </c>
      <c r="E1102" s="87">
        <v>900</v>
      </c>
      <c r="F1102" s="51">
        <f t="shared" si="42"/>
        <v>1.3720411551366933</v>
      </c>
      <c r="G1102" s="50">
        <f t="shared" si="43"/>
        <v>1.5519537200503108</v>
      </c>
      <c r="H1102" s="90">
        <v>579.91420000000005</v>
      </c>
      <c r="I1102" s="88" t="s">
        <v>15</v>
      </c>
      <c r="J1102" s="55" t="s">
        <v>472</v>
      </c>
      <c r="K1102" s="89" t="s">
        <v>1079</v>
      </c>
      <c r="L1102" s="93" t="s">
        <v>1052</v>
      </c>
      <c r="M1102" s="45" t="s">
        <v>473</v>
      </c>
    </row>
    <row r="1103" spans="1:13" ht="12.75" customHeight="1" x14ac:dyDescent="0.2">
      <c r="A1103" s="85">
        <v>42103</v>
      </c>
      <c r="B1103" s="97" t="s">
        <v>1246</v>
      </c>
      <c r="C1103" s="97" t="s">
        <v>135</v>
      </c>
      <c r="D1103" s="99" t="s">
        <v>14</v>
      </c>
      <c r="E1103" s="87">
        <v>50000</v>
      </c>
      <c r="F1103" s="51">
        <f t="shared" si="42"/>
        <v>76.224508618705187</v>
      </c>
      <c r="G1103" s="50">
        <f t="shared" si="43"/>
        <v>86.219651113906153</v>
      </c>
      <c r="H1103" s="90">
        <v>579.91420000000005</v>
      </c>
      <c r="I1103" s="88" t="s">
        <v>15</v>
      </c>
      <c r="J1103" s="55" t="s">
        <v>472</v>
      </c>
      <c r="K1103" s="89" t="s">
        <v>1074</v>
      </c>
      <c r="L1103" s="93" t="s">
        <v>1052</v>
      </c>
      <c r="M1103" s="45" t="s">
        <v>473</v>
      </c>
    </row>
    <row r="1104" spans="1:13" ht="12.75" customHeight="1" x14ac:dyDescent="0.2">
      <c r="A1104" s="85">
        <v>42103</v>
      </c>
      <c r="B1104" s="97" t="s">
        <v>1274</v>
      </c>
      <c r="C1104" s="136" t="s">
        <v>94</v>
      </c>
      <c r="D1104" s="95" t="s">
        <v>8</v>
      </c>
      <c r="E1104" s="87">
        <v>600</v>
      </c>
      <c r="F1104" s="51">
        <f t="shared" si="42"/>
        <v>0.91469410342446233</v>
      </c>
      <c r="G1104" s="50">
        <f t="shared" si="43"/>
        <v>1.0346358133668738</v>
      </c>
      <c r="H1104" s="90">
        <v>579.91420000000005</v>
      </c>
      <c r="I1104" s="88" t="s">
        <v>39</v>
      </c>
      <c r="J1104" s="55" t="s">
        <v>472</v>
      </c>
      <c r="K1104" s="89" t="s">
        <v>1070</v>
      </c>
      <c r="L1104" s="93" t="s">
        <v>1052</v>
      </c>
      <c r="M1104" s="45" t="s">
        <v>473</v>
      </c>
    </row>
    <row r="1105" spans="1:13" ht="12.75" customHeight="1" x14ac:dyDescent="0.2">
      <c r="A1105" s="85">
        <v>42103</v>
      </c>
      <c r="B1105" s="97" t="s">
        <v>1275</v>
      </c>
      <c r="C1105" s="136" t="s">
        <v>94</v>
      </c>
      <c r="D1105" s="95" t="s">
        <v>8</v>
      </c>
      <c r="E1105" s="87">
        <v>1000</v>
      </c>
      <c r="F1105" s="51">
        <f t="shared" si="42"/>
        <v>1.5244901723741038</v>
      </c>
      <c r="G1105" s="50">
        <f t="shared" si="43"/>
        <v>1.724393022278123</v>
      </c>
      <c r="H1105" s="90">
        <v>579.91420000000005</v>
      </c>
      <c r="I1105" s="88" t="s">
        <v>39</v>
      </c>
      <c r="J1105" s="55" t="s">
        <v>472</v>
      </c>
      <c r="K1105" s="89" t="s">
        <v>1070</v>
      </c>
      <c r="L1105" s="93" t="s">
        <v>1052</v>
      </c>
      <c r="M1105" s="45" t="s">
        <v>473</v>
      </c>
    </row>
    <row r="1106" spans="1:13" ht="12.75" customHeight="1" x14ac:dyDescent="0.2">
      <c r="A1106" s="85">
        <v>42103</v>
      </c>
      <c r="B1106" s="97" t="s">
        <v>1276</v>
      </c>
      <c r="C1106" s="136" t="s">
        <v>94</v>
      </c>
      <c r="D1106" s="95" t="s">
        <v>8</v>
      </c>
      <c r="E1106" s="87">
        <v>200</v>
      </c>
      <c r="F1106" s="51">
        <f t="shared" si="42"/>
        <v>0.30489803447482078</v>
      </c>
      <c r="G1106" s="50">
        <f t="shared" si="43"/>
        <v>0.34487860445562463</v>
      </c>
      <c r="H1106" s="90">
        <v>579.91420000000005</v>
      </c>
      <c r="I1106" s="88" t="s">
        <v>39</v>
      </c>
      <c r="J1106" s="55" t="s">
        <v>472</v>
      </c>
      <c r="K1106" s="89" t="s">
        <v>1070</v>
      </c>
      <c r="L1106" s="93" t="s">
        <v>1052</v>
      </c>
      <c r="M1106" s="45" t="s">
        <v>473</v>
      </c>
    </row>
    <row r="1107" spans="1:13" ht="12.75" customHeight="1" x14ac:dyDescent="0.2">
      <c r="A1107" s="85">
        <v>42103</v>
      </c>
      <c r="B1107" s="97" t="s">
        <v>1277</v>
      </c>
      <c r="C1107" s="136" t="s">
        <v>94</v>
      </c>
      <c r="D1107" s="95" t="s">
        <v>8</v>
      </c>
      <c r="E1107" s="87">
        <v>400</v>
      </c>
      <c r="F1107" s="51">
        <f t="shared" si="42"/>
        <v>0.60979606894964156</v>
      </c>
      <c r="G1107" s="50">
        <f t="shared" si="43"/>
        <v>0.68975720891124925</v>
      </c>
      <c r="H1107" s="90">
        <v>579.91420000000005</v>
      </c>
      <c r="I1107" s="88" t="s">
        <v>39</v>
      </c>
      <c r="J1107" s="55" t="s">
        <v>472</v>
      </c>
      <c r="K1107" s="89" t="s">
        <v>1070</v>
      </c>
      <c r="L1107" s="93" t="s">
        <v>1052</v>
      </c>
      <c r="M1107" s="45" t="s">
        <v>473</v>
      </c>
    </row>
    <row r="1108" spans="1:13" ht="12.75" customHeight="1" x14ac:dyDescent="0.2">
      <c r="A1108" s="85">
        <v>42103</v>
      </c>
      <c r="B1108" s="97" t="s">
        <v>1278</v>
      </c>
      <c r="C1108" s="136" t="s">
        <v>215</v>
      </c>
      <c r="D1108" s="95" t="s">
        <v>8</v>
      </c>
      <c r="E1108" s="87">
        <v>1100</v>
      </c>
      <c r="F1108" s="51">
        <f t="shared" si="42"/>
        <v>1.6769391896115142</v>
      </c>
      <c r="G1108" s="50">
        <f t="shared" si="43"/>
        <v>1.8968323245059353</v>
      </c>
      <c r="H1108" s="90">
        <v>579.91420000000005</v>
      </c>
      <c r="I1108" s="88" t="s">
        <v>39</v>
      </c>
      <c r="J1108" s="55" t="s">
        <v>472</v>
      </c>
      <c r="K1108" s="89" t="s">
        <v>1070</v>
      </c>
      <c r="L1108" s="93" t="s">
        <v>1052</v>
      </c>
      <c r="M1108" s="45" t="s">
        <v>473</v>
      </c>
    </row>
    <row r="1109" spans="1:13" ht="12.75" customHeight="1" x14ac:dyDescent="0.2">
      <c r="A1109" s="85">
        <v>42103</v>
      </c>
      <c r="B1109" s="97" t="s">
        <v>1279</v>
      </c>
      <c r="C1109" s="136" t="s">
        <v>94</v>
      </c>
      <c r="D1109" s="95" t="s">
        <v>8</v>
      </c>
      <c r="E1109" s="87">
        <v>300</v>
      </c>
      <c r="F1109" s="51">
        <f t="shared" si="42"/>
        <v>0.45734705171223117</v>
      </c>
      <c r="G1109" s="50">
        <f t="shared" si="43"/>
        <v>0.51731790668343691</v>
      </c>
      <c r="H1109" s="90">
        <v>579.91420000000005</v>
      </c>
      <c r="I1109" s="88" t="s">
        <v>39</v>
      </c>
      <c r="J1109" s="55" t="s">
        <v>472</v>
      </c>
      <c r="K1109" s="89" t="s">
        <v>1070</v>
      </c>
      <c r="L1109" s="93" t="s">
        <v>1052</v>
      </c>
      <c r="M1109" s="45" t="s">
        <v>473</v>
      </c>
    </row>
    <row r="1110" spans="1:13" ht="12.75" customHeight="1" x14ac:dyDescent="0.2">
      <c r="A1110" s="85">
        <v>42103</v>
      </c>
      <c r="B1110" s="97" t="s">
        <v>1280</v>
      </c>
      <c r="C1110" s="136" t="s">
        <v>94</v>
      </c>
      <c r="D1110" s="95" t="s">
        <v>8</v>
      </c>
      <c r="E1110" s="87">
        <v>300</v>
      </c>
      <c r="F1110" s="51">
        <f t="shared" si="42"/>
        <v>0.45734705171223117</v>
      </c>
      <c r="G1110" s="50">
        <f t="shared" si="43"/>
        <v>0.51731790668343691</v>
      </c>
      <c r="H1110" s="90">
        <v>579.91420000000005</v>
      </c>
      <c r="I1110" s="88" t="s">
        <v>39</v>
      </c>
      <c r="J1110" s="55" t="s">
        <v>472</v>
      </c>
      <c r="K1110" s="89" t="s">
        <v>1070</v>
      </c>
      <c r="L1110" s="93" t="s">
        <v>1052</v>
      </c>
      <c r="M1110" s="45" t="s">
        <v>473</v>
      </c>
    </row>
    <row r="1111" spans="1:13" ht="12.75" customHeight="1" x14ac:dyDescent="0.2">
      <c r="A1111" s="85">
        <v>42103</v>
      </c>
      <c r="B1111" s="97" t="s">
        <v>1281</v>
      </c>
      <c r="C1111" s="136" t="s">
        <v>94</v>
      </c>
      <c r="D1111" s="95" t="s">
        <v>8</v>
      </c>
      <c r="E1111" s="87">
        <v>300</v>
      </c>
      <c r="F1111" s="51">
        <f t="shared" si="42"/>
        <v>0.45734705171223117</v>
      </c>
      <c r="G1111" s="50">
        <f t="shared" si="43"/>
        <v>0.51731790668343691</v>
      </c>
      <c r="H1111" s="90">
        <v>579.91420000000005</v>
      </c>
      <c r="I1111" s="88" t="s">
        <v>39</v>
      </c>
      <c r="J1111" s="55" t="s">
        <v>472</v>
      </c>
      <c r="K1111" s="89" t="s">
        <v>1070</v>
      </c>
      <c r="L1111" s="93" t="s">
        <v>1052</v>
      </c>
      <c r="M1111" s="45" t="s">
        <v>473</v>
      </c>
    </row>
    <row r="1112" spans="1:13" ht="12.75" customHeight="1" x14ac:dyDescent="0.2">
      <c r="A1112" s="85">
        <v>42103</v>
      </c>
      <c r="B1112" s="97" t="s">
        <v>1282</v>
      </c>
      <c r="C1112" s="136" t="s">
        <v>94</v>
      </c>
      <c r="D1112" s="95" t="s">
        <v>8</v>
      </c>
      <c r="E1112" s="87">
        <v>300</v>
      </c>
      <c r="F1112" s="51">
        <f t="shared" si="42"/>
        <v>0.45734705171223117</v>
      </c>
      <c r="G1112" s="50">
        <f t="shared" si="43"/>
        <v>0.51731790668343691</v>
      </c>
      <c r="H1112" s="90">
        <v>579.91420000000005</v>
      </c>
      <c r="I1112" s="88" t="s">
        <v>39</v>
      </c>
      <c r="J1112" s="55" t="s">
        <v>472</v>
      </c>
      <c r="K1112" s="89" t="s">
        <v>1070</v>
      </c>
      <c r="L1112" s="93" t="s">
        <v>1052</v>
      </c>
      <c r="M1112" s="45" t="s">
        <v>473</v>
      </c>
    </row>
    <row r="1113" spans="1:13" ht="12.75" customHeight="1" x14ac:dyDescent="0.2">
      <c r="A1113" s="85">
        <v>42103</v>
      </c>
      <c r="B1113" s="97" t="s">
        <v>1278</v>
      </c>
      <c r="C1113" s="136" t="s">
        <v>215</v>
      </c>
      <c r="D1113" s="95" t="s">
        <v>8</v>
      </c>
      <c r="E1113" s="87">
        <v>1100</v>
      </c>
      <c r="F1113" s="51">
        <f t="shared" si="42"/>
        <v>1.6769391896115142</v>
      </c>
      <c r="G1113" s="50">
        <f t="shared" si="43"/>
        <v>1.8968323245059353</v>
      </c>
      <c r="H1113" s="90">
        <v>579.91420000000005</v>
      </c>
      <c r="I1113" s="88" t="s">
        <v>39</v>
      </c>
      <c r="J1113" s="55" t="s">
        <v>472</v>
      </c>
      <c r="K1113" s="89" t="s">
        <v>1070</v>
      </c>
      <c r="L1113" s="93" t="s">
        <v>1052</v>
      </c>
      <c r="M1113" s="45" t="s">
        <v>473</v>
      </c>
    </row>
    <row r="1114" spans="1:13" ht="12.75" customHeight="1" x14ac:dyDescent="0.2">
      <c r="A1114" s="85">
        <v>42103</v>
      </c>
      <c r="B1114" s="97" t="s">
        <v>1283</v>
      </c>
      <c r="C1114" s="136" t="s">
        <v>249</v>
      </c>
      <c r="D1114" s="95" t="s">
        <v>8</v>
      </c>
      <c r="E1114" s="87">
        <v>3000</v>
      </c>
      <c r="F1114" s="51">
        <f t="shared" si="42"/>
        <v>4.5734705171223116</v>
      </c>
      <c r="G1114" s="50">
        <f t="shared" si="43"/>
        <v>5.1731790668343693</v>
      </c>
      <c r="H1114" s="90">
        <v>579.91420000000005</v>
      </c>
      <c r="I1114" s="88" t="s">
        <v>39</v>
      </c>
      <c r="J1114" s="55" t="s">
        <v>472</v>
      </c>
      <c r="K1114" s="89" t="s">
        <v>1070</v>
      </c>
      <c r="L1114" s="93" t="s">
        <v>1052</v>
      </c>
      <c r="M1114" s="45" t="s">
        <v>473</v>
      </c>
    </row>
    <row r="1115" spans="1:13" ht="12.75" customHeight="1" x14ac:dyDescent="0.2">
      <c r="A1115" s="85">
        <v>42103</v>
      </c>
      <c r="B1115" s="97" t="s">
        <v>1415</v>
      </c>
      <c r="C1115" s="136" t="s">
        <v>249</v>
      </c>
      <c r="D1115" s="95" t="s">
        <v>8</v>
      </c>
      <c r="E1115" s="87">
        <v>5000</v>
      </c>
      <c r="F1115" s="51">
        <f t="shared" si="42"/>
        <v>7.6224508618705187</v>
      </c>
      <c r="G1115" s="50">
        <f t="shared" si="43"/>
        <v>8.6219651113906153</v>
      </c>
      <c r="H1115" s="90">
        <v>579.91420000000005</v>
      </c>
      <c r="I1115" s="88" t="s">
        <v>39</v>
      </c>
      <c r="J1115" s="55" t="s">
        <v>472</v>
      </c>
      <c r="K1115" s="89" t="s">
        <v>1070</v>
      </c>
      <c r="L1115" s="93" t="s">
        <v>1052</v>
      </c>
      <c r="M1115" s="45" t="s">
        <v>473</v>
      </c>
    </row>
    <row r="1116" spans="1:13" ht="12.75" customHeight="1" x14ac:dyDescent="0.2">
      <c r="A1116" s="85">
        <v>42103</v>
      </c>
      <c r="B1116" s="97" t="s">
        <v>1374</v>
      </c>
      <c r="C1116" s="136" t="s">
        <v>94</v>
      </c>
      <c r="D1116" s="95" t="s">
        <v>8</v>
      </c>
      <c r="E1116" s="87">
        <v>3400</v>
      </c>
      <c r="F1116" s="51">
        <f t="shared" si="42"/>
        <v>5.1832665860719533</v>
      </c>
      <c r="G1116" s="50">
        <f t="shared" si="43"/>
        <v>5.8629362757456187</v>
      </c>
      <c r="H1116" s="90">
        <v>579.91420000000005</v>
      </c>
      <c r="I1116" s="88" t="s">
        <v>12</v>
      </c>
      <c r="J1116" s="55" t="s">
        <v>472</v>
      </c>
      <c r="K1116" s="89" t="s">
        <v>1068</v>
      </c>
      <c r="L1116" s="93" t="s">
        <v>1052</v>
      </c>
      <c r="M1116" s="45" t="s">
        <v>473</v>
      </c>
    </row>
    <row r="1117" spans="1:13" ht="12.75" customHeight="1" x14ac:dyDescent="0.2">
      <c r="A1117" s="85">
        <v>42103</v>
      </c>
      <c r="B1117" s="97" t="s">
        <v>1375</v>
      </c>
      <c r="C1117" s="136" t="s">
        <v>249</v>
      </c>
      <c r="D1117" s="95" t="s">
        <v>8</v>
      </c>
      <c r="E1117" s="87">
        <v>3000</v>
      </c>
      <c r="F1117" s="51">
        <f t="shared" si="42"/>
        <v>4.5734705171223116</v>
      </c>
      <c r="G1117" s="50">
        <f t="shared" si="43"/>
        <v>5.1731790668343693</v>
      </c>
      <c r="H1117" s="90">
        <v>579.91420000000005</v>
      </c>
      <c r="I1117" s="88" t="s">
        <v>12</v>
      </c>
      <c r="J1117" s="55" t="s">
        <v>472</v>
      </c>
      <c r="K1117" s="89" t="s">
        <v>1068</v>
      </c>
      <c r="L1117" s="93" t="s">
        <v>1052</v>
      </c>
      <c r="M1117" s="45" t="s">
        <v>473</v>
      </c>
    </row>
    <row r="1118" spans="1:13" ht="12.75" customHeight="1" x14ac:dyDescent="0.2">
      <c r="A1118" s="85">
        <v>42103</v>
      </c>
      <c r="B1118" s="97" t="s">
        <v>1418</v>
      </c>
      <c r="C1118" s="136" t="s">
        <v>249</v>
      </c>
      <c r="D1118" s="95" t="s">
        <v>8</v>
      </c>
      <c r="E1118" s="87">
        <v>5000</v>
      </c>
      <c r="F1118" s="51">
        <f t="shared" si="42"/>
        <v>7.6224508618705187</v>
      </c>
      <c r="G1118" s="50">
        <f t="shared" si="43"/>
        <v>8.6219651113906153</v>
      </c>
      <c r="H1118" s="90">
        <v>579.91420000000005</v>
      </c>
      <c r="I1118" s="88" t="s">
        <v>12</v>
      </c>
      <c r="J1118" s="55" t="s">
        <v>472</v>
      </c>
      <c r="K1118" s="89" t="s">
        <v>1068</v>
      </c>
      <c r="L1118" s="93" t="s">
        <v>1052</v>
      </c>
      <c r="M1118" s="45" t="s">
        <v>473</v>
      </c>
    </row>
    <row r="1119" spans="1:13" ht="12.75" customHeight="1" x14ac:dyDescent="0.2">
      <c r="A1119" s="85">
        <v>42103</v>
      </c>
      <c r="B1119" s="97" t="s">
        <v>1376</v>
      </c>
      <c r="C1119" s="136" t="s">
        <v>215</v>
      </c>
      <c r="D1119" s="95" t="s">
        <v>8</v>
      </c>
      <c r="E1119" s="87">
        <v>4800</v>
      </c>
      <c r="F1119" s="51">
        <f t="shared" si="42"/>
        <v>7.3175528273956987</v>
      </c>
      <c r="G1119" s="50">
        <f t="shared" si="43"/>
        <v>8.2770865069349906</v>
      </c>
      <c r="H1119" s="90">
        <v>579.91420000000005</v>
      </c>
      <c r="I1119" s="88" t="s">
        <v>12</v>
      </c>
      <c r="J1119" s="55" t="s">
        <v>472</v>
      </c>
      <c r="K1119" s="89" t="s">
        <v>1068</v>
      </c>
      <c r="L1119" s="93" t="s">
        <v>1052</v>
      </c>
      <c r="M1119" s="45" t="s">
        <v>473</v>
      </c>
    </row>
    <row r="1120" spans="1:13" ht="12.75" customHeight="1" x14ac:dyDescent="0.2">
      <c r="A1120" s="85">
        <v>42104</v>
      </c>
      <c r="B1120" s="97" t="s">
        <v>1284</v>
      </c>
      <c r="C1120" s="136" t="s">
        <v>94</v>
      </c>
      <c r="D1120" s="95" t="s">
        <v>8</v>
      </c>
      <c r="E1120" s="87">
        <v>200</v>
      </c>
      <c r="F1120" s="51">
        <f t="shared" si="42"/>
        <v>0.30489803447482078</v>
      </c>
      <c r="G1120" s="50">
        <f t="shared" si="43"/>
        <v>0.34487860445562463</v>
      </c>
      <c r="H1120" s="90">
        <v>579.91420000000005</v>
      </c>
      <c r="I1120" s="88" t="s">
        <v>39</v>
      </c>
      <c r="J1120" s="55" t="s">
        <v>472</v>
      </c>
      <c r="K1120" s="89" t="s">
        <v>1070</v>
      </c>
      <c r="L1120" s="93" t="s">
        <v>1052</v>
      </c>
      <c r="M1120" s="45" t="s">
        <v>473</v>
      </c>
    </row>
    <row r="1121" spans="1:13" ht="12.75" customHeight="1" x14ac:dyDescent="0.2">
      <c r="A1121" s="85">
        <v>42104</v>
      </c>
      <c r="B1121" s="97" t="s">
        <v>1285</v>
      </c>
      <c r="C1121" s="136" t="s">
        <v>94</v>
      </c>
      <c r="D1121" s="95" t="s">
        <v>8</v>
      </c>
      <c r="E1121" s="87">
        <v>800</v>
      </c>
      <c r="F1121" s="51">
        <f t="shared" si="42"/>
        <v>1.2195921378992831</v>
      </c>
      <c r="G1121" s="50">
        <f t="shared" si="43"/>
        <v>1.3795144178224985</v>
      </c>
      <c r="H1121" s="90">
        <v>579.91420000000005</v>
      </c>
      <c r="I1121" s="88" t="s">
        <v>39</v>
      </c>
      <c r="J1121" s="55" t="s">
        <v>472</v>
      </c>
      <c r="K1121" s="89" t="s">
        <v>1070</v>
      </c>
      <c r="L1121" s="93" t="s">
        <v>1052</v>
      </c>
      <c r="M1121" s="45" t="s">
        <v>473</v>
      </c>
    </row>
    <row r="1122" spans="1:13" ht="12.75" customHeight="1" x14ac:dyDescent="0.2">
      <c r="A1122" s="85">
        <v>42104</v>
      </c>
      <c r="B1122" s="97" t="s">
        <v>1286</v>
      </c>
      <c r="C1122" s="136" t="s">
        <v>94</v>
      </c>
      <c r="D1122" s="95" t="s">
        <v>8</v>
      </c>
      <c r="E1122" s="87">
        <v>200</v>
      </c>
      <c r="F1122" s="51">
        <f t="shared" si="42"/>
        <v>0.30489803447482078</v>
      </c>
      <c r="G1122" s="50">
        <f t="shared" si="43"/>
        <v>0.34487860445562463</v>
      </c>
      <c r="H1122" s="90">
        <v>579.91420000000005</v>
      </c>
      <c r="I1122" s="88" t="s">
        <v>39</v>
      </c>
      <c r="J1122" s="55" t="s">
        <v>472</v>
      </c>
      <c r="K1122" s="89" t="s">
        <v>1070</v>
      </c>
      <c r="L1122" s="93" t="s">
        <v>1052</v>
      </c>
      <c r="M1122" s="45" t="s">
        <v>473</v>
      </c>
    </row>
    <row r="1123" spans="1:13" ht="12.75" customHeight="1" x14ac:dyDescent="0.2">
      <c r="A1123" s="85">
        <v>42104</v>
      </c>
      <c r="B1123" s="97" t="s">
        <v>1287</v>
      </c>
      <c r="C1123" s="136" t="s">
        <v>94</v>
      </c>
      <c r="D1123" s="95" t="s">
        <v>8</v>
      </c>
      <c r="E1123" s="87">
        <v>200</v>
      </c>
      <c r="F1123" s="51">
        <f t="shared" si="42"/>
        <v>0.30489803447482078</v>
      </c>
      <c r="G1123" s="50">
        <f t="shared" si="43"/>
        <v>0.34487860445562463</v>
      </c>
      <c r="H1123" s="90">
        <v>579.91420000000005</v>
      </c>
      <c r="I1123" s="88" t="s">
        <v>39</v>
      </c>
      <c r="J1123" s="55" t="s">
        <v>472</v>
      </c>
      <c r="K1123" s="89" t="s">
        <v>1070</v>
      </c>
      <c r="L1123" s="93" t="s">
        <v>1052</v>
      </c>
      <c r="M1123" s="45" t="s">
        <v>473</v>
      </c>
    </row>
    <row r="1124" spans="1:13" ht="12.75" customHeight="1" x14ac:dyDescent="0.2">
      <c r="A1124" s="85">
        <v>42104</v>
      </c>
      <c r="B1124" s="97" t="s">
        <v>1278</v>
      </c>
      <c r="C1124" s="136" t="s">
        <v>215</v>
      </c>
      <c r="D1124" s="95" t="s">
        <v>8</v>
      </c>
      <c r="E1124" s="87">
        <v>1400</v>
      </c>
      <c r="F1124" s="51">
        <f t="shared" si="42"/>
        <v>2.1342862413237453</v>
      </c>
      <c r="G1124" s="50">
        <f t="shared" si="43"/>
        <v>2.4141502311893723</v>
      </c>
      <c r="H1124" s="90">
        <v>579.91420000000005</v>
      </c>
      <c r="I1124" s="88" t="s">
        <v>39</v>
      </c>
      <c r="J1124" s="55" t="s">
        <v>472</v>
      </c>
      <c r="K1124" s="89" t="s">
        <v>1070</v>
      </c>
      <c r="L1124" s="93" t="s">
        <v>1052</v>
      </c>
      <c r="M1124" s="45" t="s">
        <v>473</v>
      </c>
    </row>
    <row r="1125" spans="1:13" ht="12.75" customHeight="1" x14ac:dyDescent="0.2">
      <c r="A1125" s="85">
        <v>42104</v>
      </c>
      <c r="B1125" s="97" t="s">
        <v>1288</v>
      </c>
      <c r="C1125" s="136" t="s">
        <v>94</v>
      </c>
      <c r="D1125" s="95" t="s">
        <v>8</v>
      </c>
      <c r="E1125" s="87">
        <v>200</v>
      </c>
      <c r="F1125" s="51">
        <f t="shared" si="42"/>
        <v>0.30489803447482078</v>
      </c>
      <c r="G1125" s="50">
        <f t="shared" si="43"/>
        <v>0.34487860445562463</v>
      </c>
      <c r="H1125" s="90">
        <v>579.91420000000005</v>
      </c>
      <c r="I1125" s="88" t="s">
        <v>39</v>
      </c>
      <c r="J1125" s="55" t="s">
        <v>472</v>
      </c>
      <c r="K1125" s="89" t="s">
        <v>1070</v>
      </c>
      <c r="L1125" s="93" t="s">
        <v>1052</v>
      </c>
      <c r="M1125" s="45" t="s">
        <v>473</v>
      </c>
    </row>
    <row r="1126" spans="1:13" ht="12.75" customHeight="1" x14ac:dyDescent="0.2">
      <c r="A1126" s="85">
        <v>42104</v>
      </c>
      <c r="B1126" s="97" t="s">
        <v>1289</v>
      </c>
      <c r="C1126" s="136" t="s">
        <v>94</v>
      </c>
      <c r="D1126" s="95" t="s">
        <v>8</v>
      </c>
      <c r="E1126" s="87">
        <v>200</v>
      </c>
      <c r="F1126" s="51">
        <f t="shared" si="42"/>
        <v>0.30489803447482078</v>
      </c>
      <c r="G1126" s="50">
        <f t="shared" si="43"/>
        <v>0.34487860445562463</v>
      </c>
      <c r="H1126" s="90">
        <v>579.91420000000005</v>
      </c>
      <c r="I1126" s="88" t="s">
        <v>39</v>
      </c>
      <c r="J1126" s="55" t="s">
        <v>472</v>
      </c>
      <c r="K1126" s="89" t="s">
        <v>1070</v>
      </c>
      <c r="L1126" s="93" t="s">
        <v>1052</v>
      </c>
      <c r="M1126" s="45" t="s">
        <v>473</v>
      </c>
    </row>
    <row r="1127" spans="1:13" ht="12.75" customHeight="1" x14ac:dyDescent="0.2">
      <c r="A1127" s="85">
        <v>42104</v>
      </c>
      <c r="B1127" s="97" t="s">
        <v>1278</v>
      </c>
      <c r="C1127" s="136" t="s">
        <v>215</v>
      </c>
      <c r="D1127" s="95" t="s">
        <v>8</v>
      </c>
      <c r="E1127" s="87">
        <v>1100</v>
      </c>
      <c r="F1127" s="51">
        <f t="shared" si="42"/>
        <v>1.6769391896115142</v>
      </c>
      <c r="G1127" s="50">
        <f t="shared" si="43"/>
        <v>1.8968323245059353</v>
      </c>
      <c r="H1127" s="90">
        <v>579.91420000000005</v>
      </c>
      <c r="I1127" s="88" t="s">
        <v>39</v>
      </c>
      <c r="J1127" s="55" t="s">
        <v>472</v>
      </c>
      <c r="K1127" s="89" t="s">
        <v>1070</v>
      </c>
      <c r="L1127" s="93" t="s">
        <v>1052</v>
      </c>
      <c r="M1127" s="45" t="s">
        <v>473</v>
      </c>
    </row>
    <row r="1128" spans="1:13" ht="12.75" customHeight="1" x14ac:dyDescent="0.2">
      <c r="A1128" s="85">
        <v>42104</v>
      </c>
      <c r="B1128" s="97" t="s">
        <v>1290</v>
      </c>
      <c r="C1128" s="136" t="s">
        <v>94</v>
      </c>
      <c r="D1128" s="95" t="s">
        <v>8</v>
      </c>
      <c r="E1128" s="87">
        <v>800</v>
      </c>
      <c r="F1128" s="51">
        <f t="shared" si="42"/>
        <v>1.2195921378992831</v>
      </c>
      <c r="G1128" s="50">
        <f t="shared" si="43"/>
        <v>1.3795144178224985</v>
      </c>
      <c r="H1128" s="90">
        <v>579.91420000000005</v>
      </c>
      <c r="I1128" s="88" t="s">
        <v>39</v>
      </c>
      <c r="J1128" s="55" t="s">
        <v>472</v>
      </c>
      <c r="K1128" s="89" t="s">
        <v>1070</v>
      </c>
      <c r="L1128" s="93" t="s">
        <v>1052</v>
      </c>
      <c r="M1128" s="45" t="s">
        <v>473</v>
      </c>
    </row>
    <row r="1129" spans="1:13" ht="12.75" customHeight="1" x14ac:dyDescent="0.2">
      <c r="A1129" s="85">
        <v>42104</v>
      </c>
      <c r="B1129" s="97" t="s">
        <v>1291</v>
      </c>
      <c r="C1129" s="136" t="s">
        <v>94</v>
      </c>
      <c r="D1129" s="95" t="s">
        <v>8</v>
      </c>
      <c r="E1129" s="87">
        <v>200</v>
      </c>
      <c r="F1129" s="51">
        <f t="shared" si="42"/>
        <v>0.30489803447482078</v>
      </c>
      <c r="G1129" s="50">
        <f t="shared" si="43"/>
        <v>0.34487860445562463</v>
      </c>
      <c r="H1129" s="90">
        <v>579.91420000000005</v>
      </c>
      <c r="I1129" s="88" t="s">
        <v>39</v>
      </c>
      <c r="J1129" s="55" t="s">
        <v>472</v>
      </c>
      <c r="K1129" s="89" t="s">
        <v>1070</v>
      </c>
      <c r="L1129" s="93" t="s">
        <v>1052</v>
      </c>
      <c r="M1129" s="45" t="s">
        <v>473</v>
      </c>
    </row>
    <row r="1130" spans="1:13" ht="12.75" customHeight="1" x14ac:dyDescent="0.2">
      <c r="A1130" s="85">
        <v>42104</v>
      </c>
      <c r="B1130" s="97" t="s">
        <v>1283</v>
      </c>
      <c r="C1130" s="136" t="s">
        <v>249</v>
      </c>
      <c r="D1130" s="95" t="s">
        <v>8</v>
      </c>
      <c r="E1130" s="87">
        <v>3000</v>
      </c>
      <c r="F1130" s="51">
        <f t="shared" si="42"/>
        <v>4.5734705171223116</v>
      </c>
      <c r="G1130" s="50">
        <f t="shared" si="43"/>
        <v>5.1731790668343693</v>
      </c>
      <c r="H1130" s="90">
        <v>579.91420000000005</v>
      </c>
      <c r="I1130" s="88" t="s">
        <v>39</v>
      </c>
      <c r="J1130" s="55" t="s">
        <v>472</v>
      </c>
      <c r="K1130" s="89" t="s">
        <v>1070</v>
      </c>
      <c r="L1130" s="93" t="s">
        <v>1052</v>
      </c>
      <c r="M1130" s="45" t="s">
        <v>473</v>
      </c>
    </row>
    <row r="1131" spans="1:13" ht="12.75" customHeight="1" x14ac:dyDescent="0.2">
      <c r="A1131" s="85">
        <v>42104</v>
      </c>
      <c r="B1131" s="97" t="s">
        <v>1415</v>
      </c>
      <c r="C1131" s="136" t="s">
        <v>249</v>
      </c>
      <c r="D1131" s="95" t="s">
        <v>8</v>
      </c>
      <c r="E1131" s="87">
        <v>5000</v>
      </c>
      <c r="F1131" s="51">
        <f t="shared" si="42"/>
        <v>7.6224508618705187</v>
      </c>
      <c r="G1131" s="50">
        <f t="shared" si="43"/>
        <v>8.6219651113906153</v>
      </c>
      <c r="H1131" s="90">
        <v>579.91420000000005</v>
      </c>
      <c r="I1131" s="88" t="s">
        <v>39</v>
      </c>
      <c r="J1131" s="55" t="s">
        <v>472</v>
      </c>
      <c r="K1131" s="89" t="s">
        <v>1070</v>
      </c>
      <c r="L1131" s="93" t="s">
        <v>1052</v>
      </c>
      <c r="M1131" s="45" t="s">
        <v>473</v>
      </c>
    </row>
    <row r="1132" spans="1:13" ht="12.75" customHeight="1" x14ac:dyDescent="0.2">
      <c r="A1132" s="85">
        <v>42104</v>
      </c>
      <c r="B1132" s="97" t="s">
        <v>1374</v>
      </c>
      <c r="C1132" s="136" t="s">
        <v>94</v>
      </c>
      <c r="D1132" s="95" t="s">
        <v>8</v>
      </c>
      <c r="E1132" s="87">
        <v>1000</v>
      </c>
      <c r="F1132" s="51">
        <f t="shared" si="42"/>
        <v>1.5244901723741038</v>
      </c>
      <c r="G1132" s="50">
        <f t="shared" si="43"/>
        <v>1.724393022278123</v>
      </c>
      <c r="H1132" s="90">
        <v>579.91420000000005</v>
      </c>
      <c r="I1132" s="88" t="s">
        <v>12</v>
      </c>
      <c r="J1132" s="55" t="s">
        <v>472</v>
      </c>
      <c r="K1132" s="89" t="s">
        <v>1068</v>
      </c>
      <c r="L1132" s="93" t="s">
        <v>1052</v>
      </c>
      <c r="M1132" s="45" t="s">
        <v>473</v>
      </c>
    </row>
    <row r="1133" spans="1:13" ht="12.75" customHeight="1" x14ac:dyDescent="0.2">
      <c r="A1133" s="85">
        <v>42104</v>
      </c>
      <c r="B1133" s="97" t="s">
        <v>1375</v>
      </c>
      <c r="C1133" s="136" t="s">
        <v>249</v>
      </c>
      <c r="D1133" s="95" t="s">
        <v>8</v>
      </c>
      <c r="E1133" s="87">
        <v>3000</v>
      </c>
      <c r="F1133" s="51">
        <f t="shared" si="42"/>
        <v>4.5734705171223116</v>
      </c>
      <c r="G1133" s="50">
        <f t="shared" si="43"/>
        <v>5.1731790668343693</v>
      </c>
      <c r="H1133" s="90">
        <v>579.91420000000005</v>
      </c>
      <c r="I1133" s="88" t="s">
        <v>12</v>
      </c>
      <c r="J1133" s="55" t="s">
        <v>472</v>
      </c>
      <c r="K1133" s="89" t="s">
        <v>1068</v>
      </c>
      <c r="L1133" s="93" t="s">
        <v>1052</v>
      </c>
      <c r="M1133" s="45" t="s">
        <v>473</v>
      </c>
    </row>
    <row r="1134" spans="1:13" ht="12.75" customHeight="1" x14ac:dyDescent="0.2">
      <c r="A1134" s="85">
        <v>42104</v>
      </c>
      <c r="B1134" s="97" t="s">
        <v>1377</v>
      </c>
      <c r="C1134" s="136" t="s">
        <v>94</v>
      </c>
      <c r="D1134" s="95" t="s">
        <v>8</v>
      </c>
      <c r="E1134" s="87">
        <v>1200</v>
      </c>
      <c r="F1134" s="51">
        <f t="shared" si="42"/>
        <v>1.8293882068489247</v>
      </c>
      <c r="G1134" s="50">
        <f t="shared" si="43"/>
        <v>2.0692716267337476</v>
      </c>
      <c r="H1134" s="90">
        <v>579.91420000000005</v>
      </c>
      <c r="I1134" s="88" t="s">
        <v>12</v>
      </c>
      <c r="J1134" s="55" t="s">
        <v>472</v>
      </c>
      <c r="K1134" s="89" t="s">
        <v>1068</v>
      </c>
      <c r="L1134" s="93" t="s">
        <v>1052</v>
      </c>
      <c r="M1134" s="45" t="s">
        <v>473</v>
      </c>
    </row>
    <row r="1135" spans="1:13" ht="12.75" customHeight="1" x14ac:dyDescent="0.2">
      <c r="A1135" s="85">
        <v>42104</v>
      </c>
      <c r="B1135" s="97" t="s">
        <v>1378</v>
      </c>
      <c r="C1135" s="136" t="s">
        <v>94</v>
      </c>
      <c r="D1135" s="95" t="s">
        <v>8</v>
      </c>
      <c r="E1135" s="87">
        <v>1200</v>
      </c>
      <c r="F1135" s="51">
        <f t="shared" si="42"/>
        <v>1.8293882068489247</v>
      </c>
      <c r="G1135" s="50">
        <f t="shared" si="43"/>
        <v>2.0692716267337476</v>
      </c>
      <c r="H1135" s="90">
        <v>579.91420000000005</v>
      </c>
      <c r="I1135" s="88" t="s">
        <v>12</v>
      </c>
      <c r="J1135" s="55" t="s">
        <v>472</v>
      </c>
      <c r="K1135" s="89" t="s">
        <v>1068</v>
      </c>
      <c r="L1135" s="93" t="s">
        <v>1052</v>
      </c>
      <c r="M1135" s="45" t="s">
        <v>473</v>
      </c>
    </row>
    <row r="1136" spans="1:13" ht="12.75" customHeight="1" x14ac:dyDescent="0.2">
      <c r="A1136" s="85">
        <v>42104</v>
      </c>
      <c r="B1136" s="97" t="s">
        <v>1376</v>
      </c>
      <c r="C1136" s="136" t="s">
        <v>215</v>
      </c>
      <c r="D1136" s="95" t="s">
        <v>8</v>
      </c>
      <c r="E1136" s="87">
        <v>1800</v>
      </c>
      <c r="F1136" s="51">
        <f t="shared" ref="F1136:F1199" si="44">E1136/655.957</f>
        <v>2.7440823102733867</v>
      </c>
      <c r="G1136" s="50">
        <f t="shared" ref="G1136:G1199" si="45">E1136/H1136</f>
        <v>3.1039074401006217</v>
      </c>
      <c r="H1136" s="90">
        <v>579.91420000000005</v>
      </c>
      <c r="I1136" s="88" t="s">
        <v>12</v>
      </c>
      <c r="J1136" s="55" t="s">
        <v>472</v>
      </c>
      <c r="K1136" s="89" t="s">
        <v>1068</v>
      </c>
      <c r="L1136" s="93" t="s">
        <v>1052</v>
      </c>
      <c r="M1136" s="45" t="s">
        <v>473</v>
      </c>
    </row>
    <row r="1137" spans="1:13" ht="12.75" customHeight="1" x14ac:dyDescent="0.2">
      <c r="A1137" s="85">
        <v>42104</v>
      </c>
      <c r="B1137" s="97" t="s">
        <v>1418</v>
      </c>
      <c r="C1137" s="136" t="s">
        <v>249</v>
      </c>
      <c r="D1137" s="95" t="s">
        <v>8</v>
      </c>
      <c r="E1137" s="87">
        <v>5000</v>
      </c>
      <c r="F1137" s="51">
        <f t="shared" si="44"/>
        <v>7.6224508618705187</v>
      </c>
      <c r="G1137" s="50">
        <f t="shared" si="45"/>
        <v>8.6219651113906153</v>
      </c>
      <c r="H1137" s="90">
        <v>579.91420000000005</v>
      </c>
      <c r="I1137" s="88" t="s">
        <v>12</v>
      </c>
      <c r="J1137" s="55" t="s">
        <v>472</v>
      </c>
      <c r="K1137" s="89" t="s">
        <v>1068</v>
      </c>
      <c r="L1137" s="93" t="s">
        <v>1052</v>
      </c>
      <c r="M1137" s="45" t="s">
        <v>473</v>
      </c>
    </row>
    <row r="1138" spans="1:13" ht="12.75" customHeight="1" x14ac:dyDescent="0.2">
      <c r="A1138" s="85">
        <v>42104</v>
      </c>
      <c r="B1138" s="43" t="s">
        <v>1433</v>
      </c>
      <c r="C1138" s="89" t="s">
        <v>135</v>
      </c>
      <c r="D1138" s="89" t="s">
        <v>9</v>
      </c>
      <c r="E1138" s="87">
        <v>329063</v>
      </c>
      <c r="F1138" s="51">
        <f t="shared" si="44"/>
        <v>501.65330959193972</v>
      </c>
      <c r="G1138" s="50">
        <f t="shared" si="45"/>
        <v>567.43394108990606</v>
      </c>
      <c r="H1138" s="90">
        <v>579.91420000000005</v>
      </c>
      <c r="I1138" s="88" t="s">
        <v>217</v>
      </c>
      <c r="J1138" s="55" t="s">
        <v>472</v>
      </c>
      <c r="K1138" s="89" t="s">
        <v>546</v>
      </c>
      <c r="L1138" s="93" t="s">
        <v>1052</v>
      </c>
      <c r="M1138" s="45" t="s">
        <v>473</v>
      </c>
    </row>
    <row r="1139" spans="1:13" ht="12.75" customHeight="1" x14ac:dyDescent="0.2">
      <c r="A1139" s="85">
        <v>42105</v>
      </c>
      <c r="B1139" s="121" t="s">
        <v>1140</v>
      </c>
      <c r="C1139" s="43" t="s">
        <v>94</v>
      </c>
      <c r="D1139" s="99" t="s">
        <v>9</v>
      </c>
      <c r="E1139" s="87">
        <v>750</v>
      </c>
      <c r="F1139" s="51">
        <f t="shared" si="44"/>
        <v>1.1433676292805779</v>
      </c>
      <c r="G1139" s="50">
        <f t="shared" si="45"/>
        <v>1.2932947667085923</v>
      </c>
      <c r="H1139" s="90">
        <v>579.91420000000005</v>
      </c>
      <c r="I1139" s="88" t="s">
        <v>35</v>
      </c>
      <c r="J1139" s="55" t="s">
        <v>472</v>
      </c>
      <c r="K1139" s="90" t="s">
        <v>1081</v>
      </c>
      <c r="L1139" s="93" t="s">
        <v>1052</v>
      </c>
      <c r="M1139" s="45" t="s">
        <v>473</v>
      </c>
    </row>
    <row r="1140" spans="1:13" ht="12.75" customHeight="1" x14ac:dyDescent="0.2">
      <c r="A1140" s="85">
        <v>42105</v>
      </c>
      <c r="B1140" s="121" t="s">
        <v>835</v>
      </c>
      <c r="C1140" s="43" t="s">
        <v>94</v>
      </c>
      <c r="D1140" s="99" t="s">
        <v>9</v>
      </c>
      <c r="E1140" s="87">
        <v>600</v>
      </c>
      <c r="F1140" s="51">
        <f t="shared" si="44"/>
        <v>0.91469410342446233</v>
      </c>
      <c r="G1140" s="50">
        <f t="shared" si="45"/>
        <v>1.0346358133668738</v>
      </c>
      <c r="H1140" s="90">
        <v>579.91420000000005</v>
      </c>
      <c r="I1140" s="88" t="s">
        <v>35</v>
      </c>
      <c r="J1140" s="55" t="s">
        <v>472</v>
      </c>
      <c r="K1140" s="90" t="s">
        <v>1081</v>
      </c>
      <c r="L1140" s="93" t="s">
        <v>1052</v>
      </c>
      <c r="M1140" s="45" t="s">
        <v>473</v>
      </c>
    </row>
    <row r="1141" spans="1:13" ht="12.75" customHeight="1" x14ac:dyDescent="0.2">
      <c r="A1141" s="85">
        <v>42105</v>
      </c>
      <c r="B1141" s="121" t="s">
        <v>1141</v>
      </c>
      <c r="C1141" s="89" t="s">
        <v>94</v>
      </c>
      <c r="D1141" s="99" t="s">
        <v>9</v>
      </c>
      <c r="E1141" s="87">
        <v>400</v>
      </c>
      <c r="F1141" s="51">
        <f t="shared" si="44"/>
        <v>0.60979606894964156</v>
      </c>
      <c r="G1141" s="50">
        <f t="shared" si="45"/>
        <v>0.68975720891124925</v>
      </c>
      <c r="H1141" s="90">
        <v>579.91420000000005</v>
      </c>
      <c r="I1141" s="88" t="s">
        <v>35</v>
      </c>
      <c r="J1141" s="55" t="s">
        <v>472</v>
      </c>
      <c r="K1141" s="90" t="s">
        <v>1081</v>
      </c>
      <c r="L1141" s="93" t="s">
        <v>1052</v>
      </c>
      <c r="M1141" s="45" t="s">
        <v>473</v>
      </c>
    </row>
    <row r="1142" spans="1:13" ht="12.75" customHeight="1" x14ac:dyDescent="0.2">
      <c r="A1142" s="85">
        <v>42105</v>
      </c>
      <c r="B1142" s="97" t="s">
        <v>1203</v>
      </c>
      <c r="C1142" s="43" t="s">
        <v>94</v>
      </c>
      <c r="D1142" s="99" t="s">
        <v>14</v>
      </c>
      <c r="E1142" s="87">
        <v>800</v>
      </c>
      <c r="F1142" s="51">
        <f t="shared" si="44"/>
        <v>1.2195921378992831</v>
      </c>
      <c r="G1142" s="50">
        <f t="shared" si="45"/>
        <v>1.3795144178224985</v>
      </c>
      <c r="H1142" s="90">
        <v>579.91420000000005</v>
      </c>
      <c r="I1142" s="88" t="s">
        <v>15</v>
      </c>
      <c r="J1142" s="55" t="s">
        <v>472</v>
      </c>
      <c r="K1142" s="89" t="s">
        <v>1080</v>
      </c>
      <c r="L1142" s="93" t="s">
        <v>1052</v>
      </c>
      <c r="M1142" s="45" t="s">
        <v>473</v>
      </c>
    </row>
    <row r="1143" spans="1:13" ht="12.75" customHeight="1" x14ac:dyDescent="0.2">
      <c r="A1143" s="85">
        <v>42105</v>
      </c>
      <c r="B1143" s="97" t="s">
        <v>1204</v>
      </c>
      <c r="C1143" s="43" t="s">
        <v>94</v>
      </c>
      <c r="D1143" s="99" t="s">
        <v>14</v>
      </c>
      <c r="E1143" s="87">
        <v>700</v>
      </c>
      <c r="F1143" s="51">
        <f t="shared" si="44"/>
        <v>1.0671431206618727</v>
      </c>
      <c r="G1143" s="50">
        <f t="shared" si="45"/>
        <v>1.2070751155946862</v>
      </c>
      <c r="H1143" s="90">
        <v>579.91420000000005</v>
      </c>
      <c r="I1143" s="88" t="s">
        <v>15</v>
      </c>
      <c r="J1143" s="55" t="s">
        <v>472</v>
      </c>
      <c r="K1143" s="89" t="s">
        <v>1080</v>
      </c>
      <c r="L1143" s="93" t="s">
        <v>1052</v>
      </c>
      <c r="M1143" s="45" t="s">
        <v>473</v>
      </c>
    </row>
    <row r="1144" spans="1:13" x14ac:dyDescent="0.2">
      <c r="A1144" s="85">
        <v>42105</v>
      </c>
      <c r="B1144" s="97" t="s">
        <v>1247</v>
      </c>
      <c r="C1144" s="124" t="s">
        <v>135</v>
      </c>
      <c r="D1144" s="99" t="s">
        <v>10</v>
      </c>
      <c r="E1144" s="87">
        <v>30000</v>
      </c>
      <c r="F1144" s="51">
        <f t="shared" si="44"/>
        <v>45.734705171223112</v>
      </c>
      <c r="G1144" s="50">
        <f t="shared" si="45"/>
        <v>51.731790668343692</v>
      </c>
      <c r="H1144" s="90">
        <v>579.91420000000005</v>
      </c>
      <c r="I1144" s="88" t="s">
        <v>36</v>
      </c>
      <c r="J1144" s="55" t="s">
        <v>472</v>
      </c>
      <c r="K1144" s="89" t="s">
        <v>1082</v>
      </c>
      <c r="L1144" s="93" t="s">
        <v>1052</v>
      </c>
      <c r="M1144" s="45" t="s">
        <v>473</v>
      </c>
    </row>
    <row r="1145" spans="1:13" x14ac:dyDescent="0.2">
      <c r="A1145" s="85">
        <v>42105</v>
      </c>
      <c r="B1145" s="97" t="s">
        <v>1284</v>
      </c>
      <c r="C1145" s="136" t="s">
        <v>94</v>
      </c>
      <c r="D1145" s="95" t="s">
        <v>8</v>
      </c>
      <c r="E1145" s="87">
        <v>200</v>
      </c>
      <c r="F1145" s="51">
        <f t="shared" si="44"/>
        <v>0.30489803447482078</v>
      </c>
      <c r="G1145" s="50">
        <f t="shared" si="45"/>
        <v>0.34487860445562463</v>
      </c>
      <c r="H1145" s="90">
        <v>579.91420000000005</v>
      </c>
      <c r="I1145" s="88" t="s">
        <v>39</v>
      </c>
      <c r="J1145" s="55" t="s">
        <v>472</v>
      </c>
      <c r="K1145" s="89" t="s">
        <v>1070</v>
      </c>
      <c r="L1145" s="93" t="s">
        <v>1052</v>
      </c>
      <c r="M1145" s="45" t="s">
        <v>473</v>
      </c>
    </row>
    <row r="1146" spans="1:13" x14ac:dyDescent="0.2">
      <c r="A1146" s="85">
        <v>42105</v>
      </c>
      <c r="B1146" s="97" t="s">
        <v>1285</v>
      </c>
      <c r="C1146" s="136" t="s">
        <v>94</v>
      </c>
      <c r="D1146" s="95" t="s">
        <v>8</v>
      </c>
      <c r="E1146" s="87">
        <v>800</v>
      </c>
      <c r="F1146" s="51">
        <f t="shared" si="44"/>
        <v>1.2195921378992831</v>
      </c>
      <c r="G1146" s="50">
        <f t="shared" si="45"/>
        <v>1.3795144178224985</v>
      </c>
      <c r="H1146" s="90">
        <v>579.91420000000005</v>
      </c>
      <c r="I1146" s="88" t="s">
        <v>39</v>
      </c>
      <c r="J1146" s="55" t="s">
        <v>472</v>
      </c>
      <c r="K1146" s="89" t="s">
        <v>1070</v>
      </c>
      <c r="L1146" s="93" t="s">
        <v>1052</v>
      </c>
      <c r="M1146" s="45" t="s">
        <v>473</v>
      </c>
    </row>
    <row r="1147" spans="1:13" x14ac:dyDescent="0.2">
      <c r="A1147" s="85">
        <v>42105</v>
      </c>
      <c r="B1147" s="97" t="s">
        <v>1290</v>
      </c>
      <c r="C1147" s="136" t="s">
        <v>94</v>
      </c>
      <c r="D1147" s="95" t="s">
        <v>8</v>
      </c>
      <c r="E1147" s="87">
        <v>800</v>
      </c>
      <c r="F1147" s="51">
        <f t="shared" si="44"/>
        <v>1.2195921378992831</v>
      </c>
      <c r="G1147" s="50">
        <f t="shared" si="45"/>
        <v>1.3795144178224985</v>
      </c>
      <c r="H1147" s="90">
        <v>579.91420000000005</v>
      </c>
      <c r="I1147" s="88" t="s">
        <v>39</v>
      </c>
      <c r="J1147" s="55" t="s">
        <v>472</v>
      </c>
      <c r="K1147" s="89" t="s">
        <v>1070</v>
      </c>
      <c r="L1147" s="93" t="s">
        <v>1052</v>
      </c>
      <c r="M1147" s="45" t="s">
        <v>473</v>
      </c>
    </row>
    <row r="1148" spans="1:13" x14ac:dyDescent="0.2">
      <c r="A1148" s="85">
        <v>42105</v>
      </c>
      <c r="B1148" s="97" t="s">
        <v>1278</v>
      </c>
      <c r="C1148" s="136" t="s">
        <v>215</v>
      </c>
      <c r="D1148" s="95" t="s">
        <v>8</v>
      </c>
      <c r="E1148" s="87">
        <v>1400</v>
      </c>
      <c r="F1148" s="51">
        <f t="shared" si="44"/>
        <v>2.1342862413237453</v>
      </c>
      <c r="G1148" s="50">
        <f t="shared" si="45"/>
        <v>2.4141502311893723</v>
      </c>
      <c r="H1148" s="90">
        <v>579.91420000000005</v>
      </c>
      <c r="I1148" s="88" t="s">
        <v>39</v>
      </c>
      <c r="J1148" s="55" t="s">
        <v>472</v>
      </c>
      <c r="K1148" s="89" t="s">
        <v>1070</v>
      </c>
      <c r="L1148" s="93" t="s">
        <v>1052</v>
      </c>
      <c r="M1148" s="45" t="s">
        <v>473</v>
      </c>
    </row>
    <row r="1149" spans="1:13" x14ac:dyDescent="0.2">
      <c r="A1149" s="85">
        <v>42105</v>
      </c>
      <c r="B1149" s="97" t="s">
        <v>1276</v>
      </c>
      <c r="C1149" s="136" t="s">
        <v>94</v>
      </c>
      <c r="D1149" s="95" t="s">
        <v>8</v>
      </c>
      <c r="E1149" s="87">
        <v>200</v>
      </c>
      <c r="F1149" s="51">
        <f t="shared" si="44"/>
        <v>0.30489803447482078</v>
      </c>
      <c r="G1149" s="50">
        <f t="shared" si="45"/>
        <v>0.34487860445562463</v>
      </c>
      <c r="H1149" s="90">
        <v>579.91420000000005</v>
      </c>
      <c r="I1149" s="88" t="s">
        <v>39</v>
      </c>
      <c r="J1149" s="55" t="s">
        <v>472</v>
      </c>
      <c r="K1149" s="89" t="s">
        <v>1070</v>
      </c>
      <c r="L1149" s="93" t="s">
        <v>1052</v>
      </c>
      <c r="M1149" s="45" t="s">
        <v>473</v>
      </c>
    </row>
    <row r="1150" spans="1:13" x14ac:dyDescent="0.2">
      <c r="A1150" s="85">
        <v>42105</v>
      </c>
      <c r="B1150" s="97" t="s">
        <v>1284</v>
      </c>
      <c r="C1150" s="136" t="s">
        <v>94</v>
      </c>
      <c r="D1150" s="95" t="s">
        <v>8</v>
      </c>
      <c r="E1150" s="87">
        <v>200</v>
      </c>
      <c r="F1150" s="51">
        <f t="shared" si="44"/>
        <v>0.30489803447482078</v>
      </c>
      <c r="G1150" s="50">
        <f t="shared" si="45"/>
        <v>0.34487860445562463</v>
      </c>
      <c r="H1150" s="90">
        <v>579.91420000000005</v>
      </c>
      <c r="I1150" s="88" t="s">
        <v>39</v>
      </c>
      <c r="J1150" s="55" t="s">
        <v>472</v>
      </c>
      <c r="K1150" s="89" t="s">
        <v>1070</v>
      </c>
      <c r="L1150" s="93" t="s">
        <v>1052</v>
      </c>
      <c r="M1150" s="45" t="s">
        <v>473</v>
      </c>
    </row>
    <row r="1151" spans="1:13" x14ac:dyDescent="0.2">
      <c r="A1151" s="85">
        <v>42105</v>
      </c>
      <c r="B1151" s="97" t="s">
        <v>1292</v>
      </c>
      <c r="C1151" s="136" t="s">
        <v>94</v>
      </c>
      <c r="D1151" s="95" t="s">
        <v>8</v>
      </c>
      <c r="E1151" s="87">
        <v>1000</v>
      </c>
      <c r="F1151" s="51">
        <f t="shared" si="44"/>
        <v>1.5244901723741038</v>
      </c>
      <c r="G1151" s="50">
        <f t="shared" si="45"/>
        <v>1.724393022278123</v>
      </c>
      <c r="H1151" s="90">
        <v>579.91420000000005</v>
      </c>
      <c r="I1151" s="88" t="s">
        <v>39</v>
      </c>
      <c r="J1151" s="55" t="s">
        <v>472</v>
      </c>
      <c r="K1151" s="89" t="s">
        <v>1070</v>
      </c>
      <c r="L1151" s="93" t="s">
        <v>1052</v>
      </c>
      <c r="M1151" s="45" t="s">
        <v>473</v>
      </c>
    </row>
    <row r="1152" spans="1:13" x14ac:dyDescent="0.2">
      <c r="A1152" s="85">
        <v>42105</v>
      </c>
      <c r="B1152" s="97" t="s">
        <v>1293</v>
      </c>
      <c r="C1152" s="136" t="s">
        <v>94</v>
      </c>
      <c r="D1152" s="95" t="s">
        <v>8</v>
      </c>
      <c r="E1152" s="87">
        <v>600</v>
      </c>
      <c r="F1152" s="51">
        <f t="shared" si="44"/>
        <v>0.91469410342446233</v>
      </c>
      <c r="G1152" s="50">
        <f t="shared" si="45"/>
        <v>1.0346358133668738</v>
      </c>
      <c r="H1152" s="90">
        <v>579.91420000000005</v>
      </c>
      <c r="I1152" s="88" t="s">
        <v>39</v>
      </c>
      <c r="J1152" s="55" t="s">
        <v>472</v>
      </c>
      <c r="K1152" s="89" t="s">
        <v>1070</v>
      </c>
      <c r="L1152" s="93" t="s">
        <v>1052</v>
      </c>
      <c r="M1152" s="45" t="s">
        <v>473</v>
      </c>
    </row>
    <row r="1153" spans="1:13" ht="12" customHeight="1" x14ac:dyDescent="0.2">
      <c r="A1153" s="85">
        <v>42105</v>
      </c>
      <c r="B1153" s="97" t="s">
        <v>1283</v>
      </c>
      <c r="C1153" s="136" t="s">
        <v>249</v>
      </c>
      <c r="D1153" s="95" t="s">
        <v>8</v>
      </c>
      <c r="E1153" s="87">
        <v>3000</v>
      </c>
      <c r="F1153" s="51">
        <f t="shared" si="44"/>
        <v>4.5734705171223116</v>
      </c>
      <c r="G1153" s="50">
        <f t="shared" si="45"/>
        <v>5.1731790668343693</v>
      </c>
      <c r="H1153" s="90">
        <v>579.91420000000005</v>
      </c>
      <c r="I1153" s="88" t="s">
        <v>39</v>
      </c>
      <c r="J1153" s="55" t="s">
        <v>472</v>
      </c>
      <c r="K1153" s="89" t="s">
        <v>1070</v>
      </c>
      <c r="L1153" s="93" t="s">
        <v>1052</v>
      </c>
      <c r="M1153" s="45" t="s">
        <v>473</v>
      </c>
    </row>
    <row r="1154" spans="1:13" ht="12.75" customHeight="1" x14ac:dyDescent="0.2">
      <c r="A1154" s="85">
        <v>42105</v>
      </c>
      <c r="B1154" s="97" t="s">
        <v>1379</v>
      </c>
      <c r="C1154" s="136" t="s">
        <v>94</v>
      </c>
      <c r="D1154" s="95" t="s">
        <v>8</v>
      </c>
      <c r="E1154" s="87">
        <v>200</v>
      </c>
      <c r="F1154" s="51">
        <f t="shared" si="44"/>
        <v>0.30489803447482078</v>
      </c>
      <c r="G1154" s="50">
        <f t="shared" si="45"/>
        <v>0.34487860445562463</v>
      </c>
      <c r="H1154" s="90">
        <v>579.91420000000005</v>
      </c>
      <c r="I1154" s="88" t="s">
        <v>12</v>
      </c>
      <c r="J1154" s="55" t="s">
        <v>472</v>
      </c>
      <c r="K1154" s="89" t="s">
        <v>1068</v>
      </c>
      <c r="L1154" s="93" t="s">
        <v>1052</v>
      </c>
      <c r="M1154" s="45" t="s">
        <v>473</v>
      </c>
    </row>
    <row r="1155" spans="1:13" ht="12.75" customHeight="1" x14ac:dyDescent="0.2">
      <c r="A1155" s="85">
        <v>42105</v>
      </c>
      <c r="B1155" s="97" t="s">
        <v>1380</v>
      </c>
      <c r="C1155" s="125" t="s">
        <v>94</v>
      </c>
      <c r="D1155" s="126" t="s">
        <v>8</v>
      </c>
      <c r="E1155" s="87">
        <v>5000</v>
      </c>
      <c r="F1155" s="51">
        <f t="shared" si="44"/>
        <v>7.6224508618705187</v>
      </c>
      <c r="G1155" s="50">
        <f t="shared" si="45"/>
        <v>8.6219651113906153</v>
      </c>
      <c r="H1155" s="90">
        <v>579.91420000000005</v>
      </c>
      <c r="I1155" s="88" t="s">
        <v>12</v>
      </c>
      <c r="J1155" s="55" t="s">
        <v>472</v>
      </c>
      <c r="K1155" s="89" t="s">
        <v>1068</v>
      </c>
      <c r="L1155" s="93" t="s">
        <v>1052</v>
      </c>
      <c r="M1155" s="45" t="s">
        <v>473</v>
      </c>
    </row>
    <row r="1156" spans="1:13" ht="12.75" customHeight="1" x14ac:dyDescent="0.2">
      <c r="A1156" s="85">
        <v>42105</v>
      </c>
      <c r="B1156" s="97" t="s">
        <v>1381</v>
      </c>
      <c r="C1156" s="125" t="s">
        <v>94</v>
      </c>
      <c r="D1156" s="126" t="s">
        <v>8</v>
      </c>
      <c r="E1156" s="87">
        <v>600</v>
      </c>
      <c r="F1156" s="51">
        <f t="shared" si="44"/>
        <v>0.91469410342446233</v>
      </c>
      <c r="G1156" s="50">
        <f t="shared" si="45"/>
        <v>1.0346358133668738</v>
      </c>
      <c r="H1156" s="90">
        <v>579.91420000000005</v>
      </c>
      <c r="I1156" s="88" t="s">
        <v>12</v>
      </c>
      <c r="J1156" s="55" t="s">
        <v>472</v>
      </c>
      <c r="K1156" s="89" t="s">
        <v>1068</v>
      </c>
      <c r="L1156" s="93" t="s">
        <v>1052</v>
      </c>
      <c r="M1156" s="45" t="s">
        <v>473</v>
      </c>
    </row>
    <row r="1157" spans="1:13" ht="12.75" customHeight="1" x14ac:dyDescent="0.2">
      <c r="A1157" s="85">
        <v>42105</v>
      </c>
      <c r="B1157" s="97" t="s">
        <v>1375</v>
      </c>
      <c r="C1157" s="125" t="s">
        <v>249</v>
      </c>
      <c r="D1157" s="126" t="s">
        <v>8</v>
      </c>
      <c r="E1157" s="87">
        <v>3000</v>
      </c>
      <c r="F1157" s="51">
        <f t="shared" si="44"/>
        <v>4.5734705171223116</v>
      </c>
      <c r="G1157" s="50">
        <f t="shared" si="45"/>
        <v>5.1731790668343693</v>
      </c>
      <c r="H1157" s="90">
        <v>579.91420000000005</v>
      </c>
      <c r="I1157" s="88" t="s">
        <v>12</v>
      </c>
      <c r="J1157" s="55" t="s">
        <v>472</v>
      </c>
      <c r="K1157" s="89" t="s">
        <v>1068</v>
      </c>
      <c r="L1157" s="93" t="s">
        <v>1052</v>
      </c>
      <c r="M1157" s="45" t="s">
        <v>473</v>
      </c>
    </row>
    <row r="1158" spans="1:13" ht="12.75" customHeight="1" x14ac:dyDescent="0.2">
      <c r="A1158" s="85">
        <v>42108</v>
      </c>
      <c r="B1158" s="121" t="s">
        <v>1142</v>
      </c>
      <c r="C1158" s="130" t="s">
        <v>113</v>
      </c>
      <c r="D1158" s="142" t="s">
        <v>9</v>
      </c>
      <c r="E1158" s="87">
        <v>1000</v>
      </c>
      <c r="F1158" s="51">
        <f t="shared" si="44"/>
        <v>1.5244901723741038</v>
      </c>
      <c r="G1158" s="50">
        <f t="shared" si="45"/>
        <v>1.724393022278123</v>
      </c>
      <c r="H1158" s="90">
        <v>579.91420000000005</v>
      </c>
      <c r="I1158" s="88" t="s">
        <v>35</v>
      </c>
      <c r="J1158" s="55" t="s">
        <v>472</v>
      </c>
      <c r="K1158" s="90" t="s">
        <v>1085</v>
      </c>
      <c r="L1158" s="93" t="s">
        <v>1052</v>
      </c>
      <c r="M1158" s="45" t="s">
        <v>473</v>
      </c>
    </row>
    <row r="1159" spans="1:13" ht="12.75" customHeight="1" x14ac:dyDescent="0.2">
      <c r="A1159" s="85">
        <v>42108</v>
      </c>
      <c r="B1159" s="43" t="s">
        <v>1177</v>
      </c>
      <c r="C1159" s="130" t="s">
        <v>94</v>
      </c>
      <c r="D1159" s="142" t="s">
        <v>9</v>
      </c>
      <c r="E1159" s="87">
        <v>700</v>
      </c>
      <c r="F1159" s="51">
        <f t="shared" si="44"/>
        <v>1.0671431206618727</v>
      </c>
      <c r="G1159" s="50">
        <f t="shared" si="45"/>
        <v>1.2070751155946862</v>
      </c>
      <c r="H1159" s="90">
        <v>579.91420000000005</v>
      </c>
      <c r="I1159" s="88" t="s">
        <v>35</v>
      </c>
      <c r="J1159" s="55" t="s">
        <v>472</v>
      </c>
      <c r="K1159" s="90" t="s">
        <v>1086</v>
      </c>
      <c r="L1159" s="93" t="s">
        <v>1052</v>
      </c>
      <c r="M1159" s="45" t="s">
        <v>473</v>
      </c>
    </row>
    <row r="1160" spans="1:13" ht="12.75" customHeight="1" x14ac:dyDescent="0.2">
      <c r="A1160" s="85">
        <v>42108</v>
      </c>
      <c r="B1160" s="43" t="s">
        <v>1143</v>
      </c>
      <c r="C1160" s="130" t="s">
        <v>94</v>
      </c>
      <c r="D1160" s="142" t="s">
        <v>9</v>
      </c>
      <c r="E1160" s="87">
        <v>400</v>
      </c>
      <c r="F1160" s="51">
        <f t="shared" si="44"/>
        <v>0.60979606894964156</v>
      </c>
      <c r="G1160" s="50">
        <f t="shared" si="45"/>
        <v>0.68975720891124925</v>
      </c>
      <c r="H1160" s="90">
        <v>579.91420000000005</v>
      </c>
      <c r="I1160" s="88" t="s">
        <v>35</v>
      </c>
      <c r="J1160" s="55" t="s">
        <v>472</v>
      </c>
      <c r="K1160" s="90" t="s">
        <v>1086</v>
      </c>
      <c r="L1160" s="93" t="s">
        <v>1052</v>
      </c>
      <c r="M1160" s="45" t="s">
        <v>473</v>
      </c>
    </row>
    <row r="1161" spans="1:13" ht="12.75" customHeight="1" x14ac:dyDescent="0.2">
      <c r="A1161" s="85">
        <v>42108</v>
      </c>
      <c r="B1161" s="121" t="s">
        <v>1144</v>
      </c>
      <c r="C1161" s="137" t="s">
        <v>94</v>
      </c>
      <c r="D1161" s="142" t="s">
        <v>9</v>
      </c>
      <c r="E1161" s="87">
        <v>1600</v>
      </c>
      <c r="F1161" s="51">
        <f t="shared" si="44"/>
        <v>2.4391842757985662</v>
      </c>
      <c r="G1161" s="50">
        <f t="shared" si="45"/>
        <v>2.759028835644997</v>
      </c>
      <c r="H1161" s="90">
        <v>579.91420000000005</v>
      </c>
      <c r="I1161" s="88" t="s">
        <v>35</v>
      </c>
      <c r="J1161" s="55" t="s">
        <v>472</v>
      </c>
      <c r="K1161" s="90" t="s">
        <v>1087</v>
      </c>
      <c r="L1161" s="93" t="s">
        <v>1052</v>
      </c>
      <c r="M1161" s="45" t="s">
        <v>473</v>
      </c>
    </row>
    <row r="1162" spans="1:13" ht="12.75" customHeight="1" x14ac:dyDescent="0.2">
      <c r="A1162" s="85">
        <v>42108</v>
      </c>
      <c r="B1162" s="121" t="s">
        <v>1145</v>
      </c>
      <c r="C1162" s="137" t="s">
        <v>94</v>
      </c>
      <c r="D1162" s="142" t="s">
        <v>9</v>
      </c>
      <c r="E1162" s="87">
        <v>1000</v>
      </c>
      <c r="F1162" s="51">
        <f t="shared" si="44"/>
        <v>1.5244901723741038</v>
      </c>
      <c r="G1162" s="50">
        <f t="shared" si="45"/>
        <v>1.724393022278123</v>
      </c>
      <c r="H1162" s="90">
        <v>579.91420000000005</v>
      </c>
      <c r="I1162" s="88" t="s">
        <v>35</v>
      </c>
      <c r="J1162" s="55" t="s">
        <v>472</v>
      </c>
      <c r="K1162" s="90" t="s">
        <v>1087</v>
      </c>
      <c r="L1162" s="93" t="s">
        <v>1052</v>
      </c>
      <c r="M1162" s="45" t="s">
        <v>473</v>
      </c>
    </row>
    <row r="1163" spans="1:13" ht="12.75" customHeight="1" x14ac:dyDescent="0.2">
      <c r="A1163" s="85">
        <v>42108</v>
      </c>
      <c r="B1163" s="99" t="s">
        <v>1146</v>
      </c>
      <c r="C1163" s="137" t="s">
        <v>94</v>
      </c>
      <c r="D1163" s="142" t="s">
        <v>9</v>
      </c>
      <c r="E1163" s="87">
        <v>700</v>
      </c>
      <c r="F1163" s="51">
        <f t="shared" si="44"/>
        <v>1.0671431206618727</v>
      </c>
      <c r="G1163" s="50">
        <f t="shared" si="45"/>
        <v>1.2070751155946862</v>
      </c>
      <c r="H1163" s="90">
        <v>579.91420000000005</v>
      </c>
      <c r="I1163" s="88" t="s">
        <v>35</v>
      </c>
      <c r="J1163" s="55" t="s">
        <v>472</v>
      </c>
      <c r="K1163" s="90" t="s">
        <v>1087</v>
      </c>
      <c r="L1163" s="93" t="s">
        <v>1052</v>
      </c>
      <c r="M1163" s="45" t="s">
        <v>473</v>
      </c>
    </row>
    <row r="1164" spans="1:13" ht="12.75" customHeight="1" x14ac:dyDescent="0.2">
      <c r="A1164" s="85">
        <v>42108</v>
      </c>
      <c r="B1164" s="43" t="s">
        <v>775</v>
      </c>
      <c r="C1164" s="130" t="s">
        <v>103</v>
      </c>
      <c r="D1164" s="142" t="s">
        <v>9</v>
      </c>
      <c r="E1164" s="87">
        <v>100000</v>
      </c>
      <c r="F1164" s="51">
        <f t="shared" si="44"/>
        <v>152.44901723741037</v>
      </c>
      <c r="G1164" s="50">
        <f t="shared" si="45"/>
        <v>172.43930222781231</v>
      </c>
      <c r="H1164" s="90">
        <v>579.91420000000005</v>
      </c>
      <c r="I1164" s="88" t="s">
        <v>35</v>
      </c>
      <c r="J1164" s="55" t="s">
        <v>472</v>
      </c>
      <c r="K1164" s="90" t="s">
        <v>1088</v>
      </c>
      <c r="L1164" s="93" t="s">
        <v>1052</v>
      </c>
      <c r="M1164" s="45" t="s">
        <v>473</v>
      </c>
    </row>
    <row r="1165" spans="1:13" ht="12.75" customHeight="1" x14ac:dyDescent="0.2">
      <c r="A1165" s="85">
        <v>42108</v>
      </c>
      <c r="B1165" s="43" t="s">
        <v>1147</v>
      </c>
      <c r="C1165" s="130" t="s">
        <v>94</v>
      </c>
      <c r="D1165" s="142" t="s">
        <v>9</v>
      </c>
      <c r="E1165" s="87">
        <v>700</v>
      </c>
      <c r="F1165" s="51">
        <f t="shared" si="44"/>
        <v>1.0671431206618727</v>
      </c>
      <c r="G1165" s="50">
        <f t="shared" si="45"/>
        <v>1.2070751155946862</v>
      </c>
      <c r="H1165" s="90">
        <v>579.91420000000005</v>
      </c>
      <c r="I1165" s="88" t="s">
        <v>35</v>
      </c>
      <c r="J1165" s="55" t="s">
        <v>472</v>
      </c>
      <c r="K1165" s="90" t="s">
        <v>1088</v>
      </c>
      <c r="L1165" s="93" t="s">
        <v>1052</v>
      </c>
      <c r="M1165" s="45" t="s">
        <v>473</v>
      </c>
    </row>
    <row r="1166" spans="1:13" ht="12.75" customHeight="1" x14ac:dyDescent="0.2">
      <c r="A1166" s="85">
        <v>42108</v>
      </c>
      <c r="B1166" s="43" t="s">
        <v>1149</v>
      </c>
      <c r="C1166" s="130" t="s">
        <v>94</v>
      </c>
      <c r="D1166" s="142" t="s">
        <v>9</v>
      </c>
      <c r="E1166" s="87">
        <v>400</v>
      </c>
      <c r="F1166" s="51">
        <f t="shared" si="44"/>
        <v>0.60979606894964156</v>
      </c>
      <c r="G1166" s="50">
        <f t="shared" si="45"/>
        <v>0.68975720891124925</v>
      </c>
      <c r="H1166" s="90">
        <v>579.91420000000005</v>
      </c>
      <c r="I1166" s="88" t="s">
        <v>35</v>
      </c>
      <c r="J1166" s="55" t="s">
        <v>472</v>
      </c>
      <c r="K1166" s="90" t="s">
        <v>1088</v>
      </c>
      <c r="L1166" s="93" t="s">
        <v>1052</v>
      </c>
      <c r="M1166" s="45" t="s">
        <v>473</v>
      </c>
    </row>
    <row r="1167" spans="1:13" ht="12.75" customHeight="1" x14ac:dyDescent="0.2">
      <c r="A1167" s="85">
        <v>42108</v>
      </c>
      <c r="B1167" s="43" t="s">
        <v>1148</v>
      </c>
      <c r="C1167" s="130" t="s">
        <v>94</v>
      </c>
      <c r="D1167" s="142" t="s">
        <v>9</v>
      </c>
      <c r="E1167" s="87">
        <v>800</v>
      </c>
      <c r="F1167" s="51">
        <f t="shared" si="44"/>
        <v>1.2195921378992831</v>
      </c>
      <c r="G1167" s="50">
        <f t="shared" si="45"/>
        <v>1.3795144178224985</v>
      </c>
      <c r="H1167" s="90">
        <v>579.91420000000005</v>
      </c>
      <c r="I1167" s="88" t="s">
        <v>35</v>
      </c>
      <c r="J1167" s="55" t="s">
        <v>472</v>
      </c>
      <c r="K1167" s="90" t="s">
        <v>1088</v>
      </c>
      <c r="L1167" s="93" t="s">
        <v>1052</v>
      </c>
      <c r="M1167" s="45" t="s">
        <v>473</v>
      </c>
    </row>
    <row r="1168" spans="1:13" ht="12.75" customHeight="1" x14ac:dyDescent="0.2">
      <c r="A1168" s="85">
        <v>42108</v>
      </c>
      <c r="B1168" s="43" t="s">
        <v>1150</v>
      </c>
      <c r="C1168" s="130" t="s">
        <v>820</v>
      </c>
      <c r="D1168" s="142" t="s">
        <v>9</v>
      </c>
      <c r="E1168" s="87">
        <v>28000</v>
      </c>
      <c r="F1168" s="51">
        <f t="shared" si="44"/>
        <v>42.685724826474903</v>
      </c>
      <c r="G1168" s="50">
        <f t="shared" si="45"/>
        <v>48.283004623787448</v>
      </c>
      <c r="H1168" s="90">
        <v>579.91420000000005</v>
      </c>
      <c r="I1168" s="88" t="s">
        <v>35</v>
      </c>
      <c r="J1168" s="55" t="s">
        <v>472</v>
      </c>
      <c r="K1168" s="90" t="s">
        <v>1089</v>
      </c>
      <c r="L1168" s="93" t="s">
        <v>1052</v>
      </c>
      <c r="M1168" s="45" t="s">
        <v>473</v>
      </c>
    </row>
    <row r="1169" spans="1:13" ht="12.75" customHeight="1" x14ac:dyDescent="0.2">
      <c r="A1169" s="85">
        <v>42108</v>
      </c>
      <c r="B1169" s="43" t="s">
        <v>1180</v>
      </c>
      <c r="C1169" s="130" t="s">
        <v>94</v>
      </c>
      <c r="D1169" s="130" t="s">
        <v>11</v>
      </c>
      <c r="E1169" s="87">
        <v>800</v>
      </c>
      <c r="F1169" s="51">
        <f t="shared" si="44"/>
        <v>1.2195921378992831</v>
      </c>
      <c r="G1169" s="50">
        <f t="shared" si="45"/>
        <v>1.3795144178224985</v>
      </c>
      <c r="H1169" s="90">
        <v>579.91420000000005</v>
      </c>
      <c r="I1169" s="88" t="s">
        <v>38</v>
      </c>
      <c r="J1169" s="55" t="s">
        <v>472</v>
      </c>
      <c r="K1169" s="89" t="s">
        <v>1083</v>
      </c>
      <c r="L1169" s="93" t="s">
        <v>1052</v>
      </c>
      <c r="M1169" s="45" t="s">
        <v>473</v>
      </c>
    </row>
    <row r="1170" spans="1:13" ht="12.75" customHeight="1" x14ac:dyDescent="0.2">
      <c r="A1170" s="85">
        <v>42108</v>
      </c>
      <c r="B1170" s="43" t="s">
        <v>1188</v>
      </c>
      <c r="C1170" s="130" t="s">
        <v>94</v>
      </c>
      <c r="D1170" s="130" t="s">
        <v>11</v>
      </c>
      <c r="E1170" s="87">
        <v>600</v>
      </c>
      <c r="F1170" s="51">
        <f t="shared" si="44"/>
        <v>0.91469410342446233</v>
      </c>
      <c r="G1170" s="50">
        <f t="shared" si="45"/>
        <v>1.0346358133668738</v>
      </c>
      <c r="H1170" s="90">
        <v>579.91420000000005</v>
      </c>
      <c r="I1170" s="88" t="s">
        <v>38</v>
      </c>
      <c r="J1170" s="55" t="s">
        <v>472</v>
      </c>
      <c r="K1170" s="89" t="s">
        <v>1083</v>
      </c>
      <c r="L1170" s="93" t="s">
        <v>1052</v>
      </c>
      <c r="M1170" s="45" t="s">
        <v>473</v>
      </c>
    </row>
    <row r="1171" spans="1:13" ht="12.75" customHeight="1" x14ac:dyDescent="0.2">
      <c r="A1171" s="85">
        <v>42108</v>
      </c>
      <c r="B1171" s="43" t="s">
        <v>614</v>
      </c>
      <c r="C1171" s="130" t="s">
        <v>204</v>
      </c>
      <c r="D1171" s="130" t="s">
        <v>11</v>
      </c>
      <c r="E1171" s="87">
        <v>4000</v>
      </c>
      <c r="F1171" s="51">
        <f t="shared" si="44"/>
        <v>6.0979606894964151</v>
      </c>
      <c r="G1171" s="50">
        <f t="shared" si="45"/>
        <v>6.8975720891124919</v>
      </c>
      <c r="H1171" s="90">
        <v>579.91420000000005</v>
      </c>
      <c r="I1171" s="88" t="s">
        <v>38</v>
      </c>
      <c r="J1171" s="55" t="s">
        <v>472</v>
      </c>
      <c r="K1171" s="89" t="s">
        <v>1083</v>
      </c>
      <c r="L1171" s="93" t="s">
        <v>1052</v>
      </c>
      <c r="M1171" s="45" t="s">
        <v>473</v>
      </c>
    </row>
    <row r="1172" spans="1:13" ht="12.75" customHeight="1" x14ac:dyDescent="0.2">
      <c r="A1172" s="85">
        <v>42108</v>
      </c>
      <c r="B1172" s="43" t="s">
        <v>648</v>
      </c>
      <c r="C1172" s="130" t="s">
        <v>204</v>
      </c>
      <c r="D1172" s="130" t="s">
        <v>11</v>
      </c>
      <c r="E1172" s="87">
        <v>1000</v>
      </c>
      <c r="F1172" s="51">
        <f t="shared" si="44"/>
        <v>1.5244901723741038</v>
      </c>
      <c r="G1172" s="50">
        <f t="shared" si="45"/>
        <v>1.724393022278123</v>
      </c>
      <c r="H1172" s="90">
        <v>579.91420000000005</v>
      </c>
      <c r="I1172" s="88" t="s">
        <v>38</v>
      </c>
      <c r="J1172" s="55" t="s">
        <v>472</v>
      </c>
      <c r="K1172" s="89" t="s">
        <v>1083</v>
      </c>
      <c r="L1172" s="93" t="s">
        <v>1052</v>
      </c>
      <c r="M1172" s="45" t="s">
        <v>473</v>
      </c>
    </row>
    <row r="1173" spans="1:13" ht="12.75" customHeight="1" x14ac:dyDescent="0.2">
      <c r="A1173" s="85">
        <v>42109</v>
      </c>
      <c r="B1173" s="97" t="s">
        <v>1294</v>
      </c>
      <c r="C1173" s="125" t="s">
        <v>94</v>
      </c>
      <c r="D1173" s="126" t="s">
        <v>8</v>
      </c>
      <c r="E1173" s="87">
        <v>600</v>
      </c>
      <c r="F1173" s="51">
        <f t="shared" si="44"/>
        <v>0.91469410342446233</v>
      </c>
      <c r="G1173" s="50">
        <f t="shared" si="45"/>
        <v>1.0346358133668738</v>
      </c>
      <c r="H1173" s="90">
        <v>579.91420000000005</v>
      </c>
      <c r="I1173" s="88" t="s">
        <v>39</v>
      </c>
      <c r="J1173" s="55" t="s">
        <v>472</v>
      </c>
      <c r="K1173" s="89" t="s">
        <v>1090</v>
      </c>
      <c r="L1173" s="93" t="s">
        <v>1052</v>
      </c>
      <c r="M1173" s="45" t="s">
        <v>473</v>
      </c>
    </row>
    <row r="1174" spans="1:13" ht="12.75" customHeight="1" x14ac:dyDescent="0.2">
      <c r="A1174" s="85">
        <v>42109</v>
      </c>
      <c r="B1174" s="97" t="s">
        <v>1295</v>
      </c>
      <c r="C1174" s="125" t="s">
        <v>94</v>
      </c>
      <c r="D1174" s="126" t="s">
        <v>8</v>
      </c>
      <c r="E1174" s="87">
        <v>2500</v>
      </c>
      <c r="F1174" s="51">
        <f t="shared" si="44"/>
        <v>3.8112254309352593</v>
      </c>
      <c r="G1174" s="50">
        <f t="shared" si="45"/>
        <v>4.3109825556953076</v>
      </c>
      <c r="H1174" s="90">
        <v>579.91420000000005</v>
      </c>
      <c r="I1174" s="88" t="s">
        <v>39</v>
      </c>
      <c r="J1174" s="55" t="s">
        <v>472</v>
      </c>
      <c r="K1174" s="89" t="s">
        <v>1090</v>
      </c>
      <c r="L1174" s="93" t="s">
        <v>1052</v>
      </c>
      <c r="M1174" s="45" t="s">
        <v>473</v>
      </c>
    </row>
    <row r="1175" spans="1:13" ht="12.75" customHeight="1" x14ac:dyDescent="0.2">
      <c r="A1175" s="85">
        <v>42109</v>
      </c>
      <c r="B1175" s="97" t="s">
        <v>1296</v>
      </c>
      <c r="C1175" s="125" t="s">
        <v>94</v>
      </c>
      <c r="D1175" s="126" t="s">
        <v>8</v>
      </c>
      <c r="E1175" s="87">
        <v>500</v>
      </c>
      <c r="F1175" s="51">
        <f t="shared" si="44"/>
        <v>0.76224508618705189</v>
      </c>
      <c r="G1175" s="50">
        <f t="shared" si="45"/>
        <v>0.86219651113906148</v>
      </c>
      <c r="H1175" s="90">
        <v>579.91420000000005</v>
      </c>
      <c r="I1175" s="88" t="s">
        <v>39</v>
      </c>
      <c r="J1175" s="55" t="s">
        <v>472</v>
      </c>
      <c r="K1175" s="89" t="s">
        <v>1090</v>
      </c>
      <c r="L1175" s="93" t="s">
        <v>1052</v>
      </c>
      <c r="M1175" s="45" t="s">
        <v>473</v>
      </c>
    </row>
    <row r="1176" spans="1:13" ht="12.75" customHeight="1" x14ac:dyDescent="0.2">
      <c r="A1176" s="85">
        <v>42109</v>
      </c>
      <c r="B1176" s="97" t="s">
        <v>1297</v>
      </c>
      <c r="C1176" s="125" t="s">
        <v>94</v>
      </c>
      <c r="D1176" s="126" t="s">
        <v>8</v>
      </c>
      <c r="E1176" s="87">
        <v>2500</v>
      </c>
      <c r="F1176" s="51">
        <f t="shared" si="44"/>
        <v>3.8112254309352593</v>
      </c>
      <c r="G1176" s="50">
        <f t="shared" si="45"/>
        <v>4.3109825556953076</v>
      </c>
      <c r="H1176" s="90">
        <v>579.91420000000005</v>
      </c>
      <c r="I1176" s="88" t="s">
        <v>39</v>
      </c>
      <c r="J1176" s="55" t="s">
        <v>472</v>
      </c>
      <c r="K1176" s="89" t="s">
        <v>1090</v>
      </c>
      <c r="L1176" s="93" t="s">
        <v>1052</v>
      </c>
      <c r="M1176" s="45" t="s">
        <v>473</v>
      </c>
    </row>
    <row r="1177" spans="1:13" ht="12.75" customHeight="1" x14ac:dyDescent="0.2">
      <c r="A1177" s="85">
        <v>42109</v>
      </c>
      <c r="B1177" s="97" t="s">
        <v>1298</v>
      </c>
      <c r="C1177" s="125" t="s">
        <v>94</v>
      </c>
      <c r="D1177" s="126" t="s">
        <v>8</v>
      </c>
      <c r="E1177" s="87">
        <v>200</v>
      </c>
      <c r="F1177" s="51">
        <f t="shared" si="44"/>
        <v>0.30489803447482078</v>
      </c>
      <c r="G1177" s="50">
        <f t="shared" si="45"/>
        <v>0.34487860445562463</v>
      </c>
      <c r="H1177" s="90">
        <v>579.91420000000005</v>
      </c>
      <c r="I1177" s="88" t="s">
        <v>39</v>
      </c>
      <c r="J1177" s="55" t="s">
        <v>472</v>
      </c>
      <c r="K1177" s="89" t="s">
        <v>1090</v>
      </c>
      <c r="L1177" s="93" t="s">
        <v>1052</v>
      </c>
      <c r="M1177" s="45" t="s">
        <v>473</v>
      </c>
    </row>
    <row r="1178" spans="1:13" ht="12.75" customHeight="1" x14ac:dyDescent="0.2">
      <c r="A1178" s="85">
        <v>42109</v>
      </c>
      <c r="B1178" s="97" t="s">
        <v>1299</v>
      </c>
      <c r="C1178" s="125" t="s">
        <v>94</v>
      </c>
      <c r="D1178" s="126" t="s">
        <v>8</v>
      </c>
      <c r="E1178" s="87">
        <v>400</v>
      </c>
      <c r="F1178" s="51">
        <f t="shared" si="44"/>
        <v>0.60979606894964156</v>
      </c>
      <c r="G1178" s="50">
        <f t="shared" si="45"/>
        <v>0.68975720891124925</v>
      </c>
      <c r="H1178" s="90">
        <v>579.91420000000005</v>
      </c>
      <c r="I1178" s="88" t="s">
        <v>39</v>
      </c>
      <c r="J1178" s="55" t="s">
        <v>472</v>
      </c>
      <c r="K1178" s="89" t="s">
        <v>1090</v>
      </c>
      <c r="L1178" s="93" t="s">
        <v>1052</v>
      </c>
      <c r="M1178" s="45" t="s">
        <v>473</v>
      </c>
    </row>
    <row r="1179" spans="1:13" ht="12.75" customHeight="1" x14ac:dyDescent="0.2">
      <c r="A1179" s="85">
        <v>42109</v>
      </c>
      <c r="B1179" s="97" t="s">
        <v>1300</v>
      </c>
      <c r="C1179" s="125" t="s">
        <v>215</v>
      </c>
      <c r="D1179" s="126" t="s">
        <v>8</v>
      </c>
      <c r="E1179" s="87">
        <v>1100</v>
      </c>
      <c r="F1179" s="51">
        <f t="shared" si="44"/>
        <v>1.6769391896115142</v>
      </c>
      <c r="G1179" s="50">
        <f t="shared" si="45"/>
        <v>1.8968323245059353</v>
      </c>
      <c r="H1179" s="90">
        <v>579.91420000000005</v>
      </c>
      <c r="I1179" s="88" t="s">
        <v>39</v>
      </c>
      <c r="J1179" s="55" t="s">
        <v>472</v>
      </c>
      <c r="K1179" s="89" t="s">
        <v>1090</v>
      </c>
      <c r="L1179" s="93" t="s">
        <v>1052</v>
      </c>
      <c r="M1179" s="45" t="s">
        <v>473</v>
      </c>
    </row>
    <row r="1180" spans="1:13" ht="12.75" customHeight="1" x14ac:dyDescent="0.2">
      <c r="A1180" s="85">
        <v>42109</v>
      </c>
      <c r="B1180" s="97" t="s">
        <v>1301</v>
      </c>
      <c r="C1180" s="125" t="s">
        <v>94</v>
      </c>
      <c r="D1180" s="126" t="s">
        <v>8</v>
      </c>
      <c r="E1180" s="87">
        <v>400</v>
      </c>
      <c r="F1180" s="51">
        <f t="shared" si="44"/>
        <v>0.60979606894964156</v>
      </c>
      <c r="G1180" s="50">
        <f t="shared" si="45"/>
        <v>0.68975720891124925</v>
      </c>
      <c r="H1180" s="90">
        <v>579.91420000000005</v>
      </c>
      <c r="I1180" s="88" t="s">
        <v>39</v>
      </c>
      <c r="J1180" s="55" t="s">
        <v>472</v>
      </c>
      <c r="K1180" s="89" t="s">
        <v>1090</v>
      </c>
      <c r="L1180" s="93" t="s">
        <v>1052</v>
      </c>
      <c r="M1180" s="45" t="s">
        <v>473</v>
      </c>
    </row>
    <row r="1181" spans="1:13" ht="12.75" customHeight="1" x14ac:dyDescent="0.2">
      <c r="A1181" s="85">
        <v>42109</v>
      </c>
      <c r="B1181" s="97" t="s">
        <v>1302</v>
      </c>
      <c r="C1181" s="125" t="s">
        <v>249</v>
      </c>
      <c r="D1181" s="126" t="s">
        <v>8</v>
      </c>
      <c r="E1181" s="87">
        <v>3000</v>
      </c>
      <c r="F1181" s="51">
        <f t="shared" si="44"/>
        <v>4.5734705171223116</v>
      </c>
      <c r="G1181" s="50">
        <f t="shared" si="45"/>
        <v>5.1731790668343693</v>
      </c>
      <c r="H1181" s="90">
        <v>579.91420000000005</v>
      </c>
      <c r="I1181" s="88" t="s">
        <v>39</v>
      </c>
      <c r="J1181" s="55" t="s">
        <v>472</v>
      </c>
      <c r="K1181" s="89" t="s">
        <v>1090</v>
      </c>
      <c r="L1181" s="93" t="s">
        <v>1052</v>
      </c>
      <c r="M1181" s="45" t="s">
        <v>473</v>
      </c>
    </row>
    <row r="1182" spans="1:13" ht="12.75" customHeight="1" x14ac:dyDescent="0.2">
      <c r="A1182" s="85">
        <v>42109</v>
      </c>
      <c r="B1182" s="97" t="s">
        <v>1416</v>
      </c>
      <c r="C1182" s="125" t="s">
        <v>249</v>
      </c>
      <c r="D1182" s="126" t="s">
        <v>8</v>
      </c>
      <c r="E1182" s="87">
        <v>5000</v>
      </c>
      <c r="F1182" s="51">
        <f t="shared" si="44"/>
        <v>7.6224508618705187</v>
      </c>
      <c r="G1182" s="50">
        <f t="shared" si="45"/>
        <v>8.6219651113906153</v>
      </c>
      <c r="H1182" s="90">
        <v>579.91420000000005</v>
      </c>
      <c r="I1182" s="88" t="s">
        <v>39</v>
      </c>
      <c r="J1182" s="55" t="s">
        <v>472</v>
      </c>
      <c r="K1182" s="89" t="s">
        <v>1090</v>
      </c>
      <c r="L1182" s="93" t="s">
        <v>1052</v>
      </c>
      <c r="M1182" s="45" t="s">
        <v>473</v>
      </c>
    </row>
    <row r="1183" spans="1:13" ht="12.75" customHeight="1" x14ac:dyDescent="0.2">
      <c r="A1183" s="85">
        <v>42109</v>
      </c>
      <c r="B1183" s="97" t="s">
        <v>1393</v>
      </c>
      <c r="C1183" s="125" t="s">
        <v>94</v>
      </c>
      <c r="D1183" s="126" t="s">
        <v>8</v>
      </c>
      <c r="E1183" s="87">
        <v>1500</v>
      </c>
      <c r="F1183" s="51">
        <f t="shared" si="44"/>
        <v>2.2867352585611558</v>
      </c>
      <c r="G1183" s="50">
        <f t="shared" si="45"/>
        <v>2.5865895334171847</v>
      </c>
      <c r="H1183" s="90">
        <v>579.91420000000005</v>
      </c>
      <c r="I1183" s="88" t="s">
        <v>12</v>
      </c>
      <c r="J1183" s="55" t="s">
        <v>472</v>
      </c>
      <c r="K1183" s="89" t="s">
        <v>1091</v>
      </c>
      <c r="L1183" s="93" t="s">
        <v>1052</v>
      </c>
      <c r="M1183" s="45" t="s">
        <v>473</v>
      </c>
    </row>
    <row r="1184" spans="1:13" ht="12.75" customHeight="1" x14ac:dyDescent="0.2">
      <c r="A1184" s="85">
        <v>42109</v>
      </c>
      <c r="B1184" s="97" t="s">
        <v>1394</v>
      </c>
      <c r="C1184" s="125" t="s">
        <v>94</v>
      </c>
      <c r="D1184" s="126" t="s">
        <v>8</v>
      </c>
      <c r="E1184" s="87">
        <v>300</v>
      </c>
      <c r="F1184" s="51">
        <f t="shared" si="44"/>
        <v>0.45734705171223117</v>
      </c>
      <c r="G1184" s="50">
        <f t="shared" si="45"/>
        <v>0.51731790668343691</v>
      </c>
      <c r="H1184" s="90">
        <v>579.91420000000005</v>
      </c>
      <c r="I1184" s="88" t="s">
        <v>12</v>
      </c>
      <c r="J1184" s="55" t="s">
        <v>472</v>
      </c>
      <c r="K1184" s="89" t="s">
        <v>1091</v>
      </c>
      <c r="L1184" s="93" t="s">
        <v>1052</v>
      </c>
      <c r="M1184" s="45" t="s">
        <v>473</v>
      </c>
    </row>
    <row r="1185" spans="1:13" ht="12.75" customHeight="1" x14ac:dyDescent="0.2">
      <c r="A1185" s="85">
        <v>42109</v>
      </c>
      <c r="B1185" s="97" t="s">
        <v>1395</v>
      </c>
      <c r="C1185" s="125" t="s">
        <v>94</v>
      </c>
      <c r="D1185" s="126" t="s">
        <v>8</v>
      </c>
      <c r="E1185" s="87">
        <v>1500</v>
      </c>
      <c r="F1185" s="51">
        <f t="shared" si="44"/>
        <v>2.2867352585611558</v>
      </c>
      <c r="G1185" s="50">
        <f t="shared" si="45"/>
        <v>2.5865895334171847</v>
      </c>
      <c r="H1185" s="90">
        <v>579.91420000000005</v>
      </c>
      <c r="I1185" s="88" t="s">
        <v>12</v>
      </c>
      <c r="J1185" s="55" t="s">
        <v>472</v>
      </c>
      <c r="K1185" s="89" t="s">
        <v>1091</v>
      </c>
      <c r="L1185" s="93" t="s">
        <v>1052</v>
      </c>
      <c r="M1185" s="45" t="s">
        <v>473</v>
      </c>
    </row>
    <row r="1186" spans="1:13" ht="12.75" customHeight="1" x14ac:dyDescent="0.2">
      <c r="A1186" s="85">
        <v>42109</v>
      </c>
      <c r="B1186" s="97" t="s">
        <v>1396</v>
      </c>
      <c r="C1186" s="125" t="s">
        <v>215</v>
      </c>
      <c r="D1186" s="126" t="s">
        <v>8</v>
      </c>
      <c r="E1186" s="87">
        <v>3000</v>
      </c>
      <c r="F1186" s="51">
        <f t="shared" si="44"/>
        <v>4.5734705171223116</v>
      </c>
      <c r="G1186" s="50">
        <f t="shared" si="45"/>
        <v>5.1731790668343693</v>
      </c>
      <c r="H1186" s="90">
        <v>579.91420000000005</v>
      </c>
      <c r="I1186" s="88" t="s">
        <v>12</v>
      </c>
      <c r="J1186" s="55" t="s">
        <v>472</v>
      </c>
      <c r="K1186" s="89" t="s">
        <v>1091</v>
      </c>
      <c r="L1186" s="93" t="s">
        <v>1052</v>
      </c>
      <c r="M1186" s="45" t="s">
        <v>473</v>
      </c>
    </row>
    <row r="1187" spans="1:13" ht="12.75" customHeight="1" x14ac:dyDescent="0.2">
      <c r="A1187" s="85">
        <v>42110</v>
      </c>
      <c r="B1187" s="97" t="s">
        <v>742</v>
      </c>
      <c r="C1187" s="137" t="s">
        <v>94</v>
      </c>
      <c r="D1187" s="142" t="s">
        <v>14</v>
      </c>
      <c r="E1187" s="87">
        <v>500</v>
      </c>
      <c r="F1187" s="51">
        <f t="shared" si="44"/>
        <v>0.76224508618705189</v>
      </c>
      <c r="G1187" s="50">
        <f t="shared" si="45"/>
        <v>0.86219651113906148</v>
      </c>
      <c r="H1187" s="90">
        <v>579.91420000000005</v>
      </c>
      <c r="I1187" s="88" t="s">
        <v>15</v>
      </c>
      <c r="J1187" s="55" t="s">
        <v>472</v>
      </c>
      <c r="K1187" s="89" t="s">
        <v>1092</v>
      </c>
      <c r="L1187" s="93" t="s">
        <v>1052</v>
      </c>
      <c r="M1187" s="45" t="s">
        <v>473</v>
      </c>
    </row>
    <row r="1188" spans="1:13" ht="12.75" customHeight="1" x14ac:dyDescent="0.2">
      <c r="A1188" s="85">
        <v>42110</v>
      </c>
      <c r="B1188" s="97" t="s">
        <v>1205</v>
      </c>
      <c r="C1188" s="137" t="s">
        <v>94</v>
      </c>
      <c r="D1188" s="142" t="s">
        <v>14</v>
      </c>
      <c r="E1188" s="87">
        <v>400</v>
      </c>
      <c r="F1188" s="51">
        <f t="shared" si="44"/>
        <v>0.60979606894964156</v>
      </c>
      <c r="G1188" s="50">
        <f t="shared" si="45"/>
        <v>0.68975720891124925</v>
      </c>
      <c r="H1188" s="90">
        <v>579.91420000000005</v>
      </c>
      <c r="I1188" s="88" t="s">
        <v>15</v>
      </c>
      <c r="J1188" s="55" t="s">
        <v>472</v>
      </c>
      <c r="K1188" s="89" t="s">
        <v>1092</v>
      </c>
      <c r="L1188" s="93" t="s">
        <v>1052</v>
      </c>
      <c r="M1188" s="45" t="s">
        <v>473</v>
      </c>
    </row>
    <row r="1189" spans="1:13" ht="12.75" customHeight="1" x14ac:dyDescent="0.2">
      <c r="A1189" s="85">
        <v>42110</v>
      </c>
      <c r="B1189" s="97" t="s">
        <v>1206</v>
      </c>
      <c r="C1189" s="137" t="s">
        <v>94</v>
      </c>
      <c r="D1189" s="142" t="s">
        <v>14</v>
      </c>
      <c r="E1189" s="87">
        <v>700</v>
      </c>
      <c r="F1189" s="51">
        <f t="shared" si="44"/>
        <v>1.0671431206618727</v>
      </c>
      <c r="G1189" s="50">
        <f t="shared" si="45"/>
        <v>1.2070751155946862</v>
      </c>
      <c r="H1189" s="90">
        <v>579.91420000000005</v>
      </c>
      <c r="I1189" s="88" t="s">
        <v>15</v>
      </c>
      <c r="J1189" s="55" t="s">
        <v>472</v>
      </c>
      <c r="K1189" s="89" t="s">
        <v>1092</v>
      </c>
      <c r="L1189" s="93" t="s">
        <v>1052</v>
      </c>
      <c r="M1189" s="45" t="s">
        <v>473</v>
      </c>
    </row>
    <row r="1190" spans="1:13" ht="12.75" customHeight="1" x14ac:dyDescent="0.2">
      <c r="A1190" s="85">
        <v>42110</v>
      </c>
      <c r="B1190" s="97" t="s">
        <v>1303</v>
      </c>
      <c r="C1190" s="125" t="s">
        <v>94</v>
      </c>
      <c r="D1190" s="126" t="s">
        <v>8</v>
      </c>
      <c r="E1190" s="87">
        <v>200</v>
      </c>
      <c r="F1190" s="51">
        <f t="shared" si="44"/>
        <v>0.30489803447482078</v>
      </c>
      <c r="G1190" s="50">
        <f t="shared" si="45"/>
        <v>0.34487860445562463</v>
      </c>
      <c r="H1190" s="90">
        <v>579.91420000000005</v>
      </c>
      <c r="I1190" s="88" t="s">
        <v>39</v>
      </c>
      <c r="J1190" s="55" t="s">
        <v>472</v>
      </c>
      <c r="K1190" s="89" t="s">
        <v>1090</v>
      </c>
      <c r="L1190" s="93" t="s">
        <v>1052</v>
      </c>
      <c r="M1190" s="45" t="s">
        <v>473</v>
      </c>
    </row>
    <row r="1191" spans="1:13" ht="12.75" customHeight="1" x14ac:dyDescent="0.2">
      <c r="A1191" s="85">
        <v>42110</v>
      </c>
      <c r="B1191" s="97" t="s">
        <v>1304</v>
      </c>
      <c r="C1191" s="125" t="s">
        <v>94</v>
      </c>
      <c r="D1191" s="126" t="s">
        <v>8</v>
      </c>
      <c r="E1191" s="87">
        <v>1500</v>
      </c>
      <c r="F1191" s="51">
        <f t="shared" si="44"/>
        <v>2.2867352585611558</v>
      </c>
      <c r="G1191" s="50">
        <f t="shared" si="45"/>
        <v>2.5865895334171847</v>
      </c>
      <c r="H1191" s="90">
        <v>579.91420000000005</v>
      </c>
      <c r="I1191" s="88" t="s">
        <v>39</v>
      </c>
      <c r="J1191" s="55" t="s">
        <v>472</v>
      </c>
      <c r="K1191" s="89" t="s">
        <v>1090</v>
      </c>
      <c r="L1191" s="93" t="s">
        <v>1052</v>
      </c>
      <c r="M1191" s="45" t="s">
        <v>473</v>
      </c>
    </row>
    <row r="1192" spans="1:13" ht="12.75" customHeight="1" x14ac:dyDescent="0.2">
      <c r="A1192" s="85">
        <v>42110</v>
      </c>
      <c r="B1192" s="97" t="s">
        <v>1305</v>
      </c>
      <c r="C1192" s="125" t="s">
        <v>94</v>
      </c>
      <c r="D1192" s="126" t="s">
        <v>8</v>
      </c>
      <c r="E1192" s="87">
        <v>300</v>
      </c>
      <c r="F1192" s="51">
        <f t="shared" si="44"/>
        <v>0.45734705171223117</v>
      </c>
      <c r="G1192" s="50">
        <f t="shared" si="45"/>
        <v>0.51731790668343691</v>
      </c>
      <c r="H1192" s="90">
        <v>579.91420000000005</v>
      </c>
      <c r="I1192" s="88" t="s">
        <v>39</v>
      </c>
      <c r="J1192" s="55" t="s">
        <v>472</v>
      </c>
      <c r="K1192" s="89" t="s">
        <v>1090</v>
      </c>
      <c r="L1192" s="93" t="s">
        <v>1052</v>
      </c>
      <c r="M1192" s="45" t="s">
        <v>473</v>
      </c>
    </row>
    <row r="1193" spans="1:13" ht="12.75" customHeight="1" x14ac:dyDescent="0.2">
      <c r="A1193" s="85">
        <v>42110</v>
      </c>
      <c r="B1193" s="97" t="s">
        <v>1306</v>
      </c>
      <c r="C1193" s="125" t="s">
        <v>94</v>
      </c>
      <c r="D1193" s="126" t="s">
        <v>8</v>
      </c>
      <c r="E1193" s="87">
        <v>400</v>
      </c>
      <c r="F1193" s="51">
        <f t="shared" si="44"/>
        <v>0.60979606894964156</v>
      </c>
      <c r="G1193" s="50">
        <f t="shared" si="45"/>
        <v>0.68975720891124925</v>
      </c>
      <c r="H1193" s="90">
        <v>579.91420000000005</v>
      </c>
      <c r="I1193" s="88" t="s">
        <v>39</v>
      </c>
      <c r="J1193" s="55" t="s">
        <v>472</v>
      </c>
      <c r="K1193" s="89" t="s">
        <v>1090</v>
      </c>
      <c r="L1193" s="93" t="s">
        <v>1052</v>
      </c>
      <c r="M1193" s="45" t="s">
        <v>473</v>
      </c>
    </row>
    <row r="1194" spans="1:13" ht="12.75" customHeight="1" x14ac:dyDescent="0.2">
      <c r="A1194" s="85">
        <v>42110</v>
      </c>
      <c r="B1194" s="97" t="s">
        <v>1307</v>
      </c>
      <c r="C1194" s="125" t="s">
        <v>94</v>
      </c>
      <c r="D1194" s="126" t="s">
        <v>8</v>
      </c>
      <c r="E1194" s="87">
        <v>400</v>
      </c>
      <c r="F1194" s="51">
        <f t="shared" si="44"/>
        <v>0.60979606894964156</v>
      </c>
      <c r="G1194" s="50">
        <f t="shared" si="45"/>
        <v>0.68975720891124925</v>
      </c>
      <c r="H1194" s="90">
        <v>579.91420000000005</v>
      </c>
      <c r="I1194" s="88" t="s">
        <v>39</v>
      </c>
      <c r="J1194" s="55" t="s">
        <v>472</v>
      </c>
      <c r="K1194" s="89" t="s">
        <v>1090</v>
      </c>
      <c r="L1194" s="93" t="s">
        <v>1052</v>
      </c>
      <c r="M1194" s="45" t="s">
        <v>473</v>
      </c>
    </row>
    <row r="1195" spans="1:13" ht="12.75" customHeight="1" x14ac:dyDescent="0.2">
      <c r="A1195" s="85">
        <v>42110</v>
      </c>
      <c r="B1195" s="97" t="s">
        <v>1300</v>
      </c>
      <c r="C1195" s="125" t="s">
        <v>215</v>
      </c>
      <c r="D1195" s="126" t="s">
        <v>8</v>
      </c>
      <c r="E1195" s="87">
        <v>1400</v>
      </c>
      <c r="F1195" s="51">
        <f t="shared" si="44"/>
        <v>2.1342862413237453</v>
      </c>
      <c r="G1195" s="50">
        <f t="shared" si="45"/>
        <v>2.4141502311893723</v>
      </c>
      <c r="H1195" s="90">
        <v>579.91420000000005</v>
      </c>
      <c r="I1195" s="88" t="s">
        <v>39</v>
      </c>
      <c r="J1195" s="55" t="s">
        <v>472</v>
      </c>
      <c r="K1195" s="89" t="s">
        <v>1090</v>
      </c>
      <c r="L1195" s="93" t="s">
        <v>1052</v>
      </c>
      <c r="M1195" s="45" t="s">
        <v>473</v>
      </c>
    </row>
    <row r="1196" spans="1:13" ht="12.75" customHeight="1" x14ac:dyDescent="0.2">
      <c r="A1196" s="85">
        <v>42110</v>
      </c>
      <c r="B1196" s="97" t="s">
        <v>1308</v>
      </c>
      <c r="C1196" s="125" t="s">
        <v>94</v>
      </c>
      <c r="D1196" s="126" t="s">
        <v>8</v>
      </c>
      <c r="E1196" s="87">
        <v>200</v>
      </c>
      <c r="F1196" s="51">
        <f t="shared" si="44"/>
        <v>0.30489803447482078</v>
      </c>
      <c r="G1196" s="50">
        <f t="shared" si="45"/>
        <v>0.34487860445562463</v>
      </c>
      <c r="H1196" s="90">
        <v>579.91420000000005</v>
      </c>
      <c r="I1196" s="88" t="s">
        <v>39</v>
      </c>
      <c r="J1196" s="55" t="s">
        <v>472</v>
      </c>
      <c r="K1196" s="89" t="s">
        <v>1090</v>
      </c>
      <c r="L1196" s="93" t="s">
        <v>1052</v>
      </c>
      <c r="M1196" s="45" t="s">
        <v>473</v>
      </c>
    </row>
    <row r="1197" spans="1:13" ht="12.75" customHeight="1" x14ac:dyDescent="0.2">
      <c r="A1197" s="85">
        <v>42110</v>
      </c>
      <c r="B1197" s="97" t="s">
        <v>1309</v>
      </c>
      <c r="C1197" s="125" t="s">
        <v>94</v>
      </c>
      <c r="D1197" s="126" t="s">
        <v>8</v>
      </c>
      <c r="E1197" s="87">
        <v>200</v>
      </c>
      <c r="F1197" s="51">
        <f t="shared" si="44"/>
        <v>0.30489803447482078</v>
      </c>
      <c r="G1197" s="50">
        <f t="shared" si="45"/>
        <v>0.34487860445562463</v>
      </c>
      <c r="H1197" s="90">
        <v>579.91420000000005</v>
      </c>
      <c r="I1197" s="88" t="s">
        <v>39</v>
      </c>
      <c r="J1197" s="55" t="s">
        <v>472</v>
      </c>
      <c r="K1197" s="89" t="s">
        <v>1090</v>
      </c>
      <c r="L1197" s="93" t="s">
        <v>1052</v>
      </c>
      <c r="M1197" s="45" t="s">
        <v>473</v>
      </c>
    </row>
    <row r="1198" spans="1:13" ht="12.75" customHeight="1" x14ac:dyDescent="0.2">
      <c r="A1198" s="85">
        <v>42110</v>
      </c>
      <c r="B1198" s="97" t="s">
        <v>1310</v>
      </c>
      <c r="C1198" s="125" t="s">
        <v>94</v>
      </c>
      <c r="D1198" s="126" t="s">
        <v>8</v>
      </c>
      <c r="E1198" s="87">
        <v>300</v>
      </c>
      <c r="F1198" s="51">
        <f t="shared" si="44"/>
        <v>0.45734705171223117</v>
      </c>
      <c r="G1198" s="50">
        <f t="shared" si="45"/>
        <v>0.51731790668343691</v>
      </c>
      <c r="H1198" s="90">
        <v>579.91420000000005</v>
      </c>
      <c r="I1198" s="88" t="s">
        <v>39</v>
      </c>
      <c r="J1198" s="55" t="s">
        <v>472</v>
      </c>
      <c r="K1198" s="89" t="s">
        <v>1090</v>
      </c>
      <c r="L1198" s="93" t="s">
        <v>1052</v>
      </c>
      <c r="M1198" s="45" t="s">
        <v>473</v>
      </c>
    </row>
    <row r="1199" spans="1:13" ht="12.75" customHeight="1" x14ac:dyDescent="0.2">
      <c r="A1199" s="85">
        <v>42110</v>
      </c>
      <c r="B1199" s="97" t="s">
        <v>1300</v>
      </c>
      <c r="C1199" s="125" t="s">
        <v>215</v>
      </c>
      <c r="D1199" s="126" t="s">
        <v>8</v>
      </c>
      <c r="E1199" s="87">
        <v>2100</v>
      </c>
      <c r="F1199" s="51">
        <f t="shared" si="44"/>
        <v>3.201429361985618</v>
      </c>
      <c r="G1199" s="50">
        <f t="shared" si="45"/>
        <v>3.6212253467840583</v>
      </c>
      <c r="H1199" s="90">
        <v>579.91420000000005</v>
      </c>
      <c r="I1199" s="88" t="s">
        <v>39</v>
      </c>
      <c r="J1199" s="55" t="s">
        <v>472</v>
      </c>
      <c r="K1199" s="89" t="s">
        <v>1090</v>
      </c>
      <c r="L1199" s="93" t="s">
        <v>1052</v>
      </c>
      <c r="M1199" s="45" t="s">
        <v>473</v>
      </c>
    </row>
    <row r="1200" spans="1:13" ht="12.75" customHeight="1" x14ac:dyDescent="0.2">
      <c r="A1200" s="85">
        <v>42110</v>
      </c>
      <c r="B1200" s="97" t="s">
        <v>1311</v>
      </c>
      <c r="C1200" s="125" t="s">
        <v>94</v>
      </c>
      <c r="D1200" s="126" t="s">
        <v>8</v>
      </c>
      <c r="E1200" s="87">
        <v>1500</v>
      </c>
      <c r="F1200" s="51">
        <f t="shared" ref="F1200:F1263" si="46">E1200/655.957</f>
        <v>2.2867352585611558</v>
      </c>
      <c r="G1200" s="50">
        <f t="shared" ref="G1200:G1263" si="47">E1200/H1200</f>
        <v>2.5865895334171847</v>
      </c>
      <c r="H1200" s="90">
        <v>579.91420000000005</v>
      </c>
      <c r="I1200" s="88" t="s">
        <v>39</v>
      </c>
      <c r="J1200" s="55" t="s">
        <v>472</v>
      </c>
      <c r="K1200" s="89" t="s">
        <v>1090</v>
      </c>
      <c r="L1200" s="93" t="s">
        <v>1052</v>
      </c>
      <c r="M1200" s="45" t="s">
        <v>473</v>
      </c>
    </row>
    <row r="1201" spans="1:13" ht="12.75" customHeight="1" x14ac:dyDescent="0.2">
      <c r="A1201" s="85">
        <v>42110</v>
      </c>
      <c r="B1201" s="97" t="s">
        <v>1312</v>
      </c>
      <c r="C1201" s="125" t="s">
        <v>94</v>
      </c>
      <c r="D1201" s="126" t="s">
        <v>8</v>
      </c>
      <c r="E1201" s="87">
        <v>200</v>
      </c>
      <c r="F1201" s="51">
        <f t="shared" si="46"/>
        <v>0.30489803447482078</v>
      </c>
      <c r="G1201" s="50">
        <f t="shared" si="47"/>
        <v>0.34487860445562463</v>
      </c>
      <c r="H1201" s="90">
        <v>579.91420000000005</v>
      </c>
      <c r="I1201" s="88" t="s">
        <v>39</v>
      </c>
      <c r="J1201" s="55" t="s">
        <v>472</v>
      </c>
      <c r="K1201" s="89" t="s">
        <v>1090</v>
      </c>
      <c r="L1201" s="93" t="s">
        <v>1052</v>
      </c>
      <c r="M1201" s="45" t="s">
        <v>473</v>
      </c>
    </row>
    <row r="1202" spans="1:13" ht="12.75" customHeight="1" x14ac:dyDescent="0.2">
      <c r="A1202" s="85">
        <v>42110</v>
      </c>
      <c r="B1202" s="97" t="s">
        <v>1313</v>
      </c>
      <c r="C1202" s="125" t="s">
        <v>94</v>
      </c>
      <c r="D1202" s="126" t="s">
        <v>8</v>
      </c>
      <c r="E1202" s="87">
        <v>200</v>
      </c>
      <c r="F1202" s="51">
        <f t="shared" si="46"/>
        <v>0.30489803447482078</v>
      </c>
      <c r="G1202" s="50">
        <f t="shared" si="47"/>
        <v>0.34487860445562463</v>
      </c>
      <c r="H1202" s="90">
        <v>579.91420000000005</v>
      </c>
      <c r="I1202" s="88" t="s">
        <v>39</v>
      </c>
      <c r="J1202" s="55" t="s">
        <v>472</v>
      </c>
      <c r="K1202" s="89" t="s">
        <v>1090</v>
      </c>
      <c r="L1202" s="93" t="s">
        <v>1052</v>
      </c>
      <c r="M1202" s="45" t="s">
        <v>473</v>
      </c>
    </row>
    <row r="1203" spans="1:13" ht="12.75" customHeight="1" x14ac:dyDescent="0.2">
      <c r="A1203" s="85">
        <v>42110</v>
      </c>
      <c r="B1203" s="97" t="s">
        <v>1314</v>
      </c>
      <c r="C1203" s="125" t="s">
        <v>94</v>
      </c>
      <c r="D1203" s="126" t="s">
        <v>8</v>
      </c>
      <c r="E1203" s="87">
        <v>200</v>
      </c>
      <c r="F1203" s="51">
        <f t="shared" si="46"/>
        <v>0.30489803447482078</v>
      </c>
      <c r="G1203" s="50">
        <f t="shared" si="47"/>
        <v>0.34487860445562463</v>
      </c>
      <c r="H1203" s="90">
        <v>579.91420000000005</v>
      </c>
      <c r="I1203" s="88" t="s">
        <v>39</v>
      </c>
      <c r="J1203" s="55" t="s">
        <v>472</v>
      </c>
      <c r="K1203" s="89" t="s">
        <v>1090</v>
      </c>
      <c r="L1203" s="93" t="s">
        <v>1052</v>
      </c>
      <c r="M1203" s="45" t="s">
        <v>473</v>
      </c>
    </row>
    <row r="1204" spans="1:13" ht="12.75" customHeight="1" x14ac:dyDescent="0.2">
      <c r="A1204" s="85">
        <v>42110</v>
      </c>
      <c r="B1204" s="97" t="s">
        <v>1302</v>
      </c>
      <c r="C1204" s="125" t="s">
        <v>249</v>
      </c>
      <c r="D1204" s="126" t="s">
        <v>8</v>
      </c>
      <c r="E1204" s="87">
        <v>3000</v>
      </c>
      <c r="F1204" s="51">
        <f t="shared" si="46"/>
        <v>4.5734705171223116</v>
      </c>
      <c r="G1204" s="50">
        <f t="shared" si="47"/>
        <v>5.1731790668343693</v>
      </c>
      <c r="H1204" s="90">
        <v>579.91420000000005</v>
      </c>
      <c r="I1204" s="88" t="s">
        <v>39</v>
      </c>
      <c r="J1204" s="55" t="s">
        <v>472</v>
      </c>
      <c r="K1204" s="89" t="s">
        <v>1090</v>
      </c>
      <c r="L1204" s="93" t="s">
        <v>1052</v>
      </c>
      <c r="M1204" s="45" t="s">
        <v>473</v>
      </c>
    </row>
    <row r="1205" spans="1:13" ht="12.75" customHeight="1" x14ac:dyDescent="0.2">
      <c r="A1205" s="85">
        <v>42110</v>
      </c>
      <c r="B1205" s="97" t="s">
        <v>1416</v>
      </c>
      <c r="C1205" s="125" t="s">
        <v>249</v>
      </c>
      <c r="D1205" s="126" t="s">
        <v>8</v>
      </c>
      <c r="E1205" s="87">
        <v>5000</v>
      </c>
      <c r="F1205" s="51">
        <f t="shared" si="46"/>
        <v>7.6224508618705187</v>
      </c>
      <c r="G1205" s="50">
        <f t="shared" si="47"/>
        <v>8.6219651113906153</v>
      </c>
      <c r="H1205" s="90">
        <v>579.91420000000005</v>
      </c>
      <c r="I1205" s="88" t="s">
        <v>39</v>
      </c>
      <c r="J1205" s="55" t="s">
        <v>472</v>
      </c>
      <c r="K1205" s="89" t="s">
        <v>1090</v>
      </c>
      <c r="L1205" s="93" t="s">
        <v>1052</v>
      </c>
      <c r="M1205" s="45" t="s">
        <v>473</v>
      </c>
    </row>
    <row r="1206" spans="1:13" ht="12.75" customHeight="1" x14ac:dyDescent="0.2">
      <c r="A1206" s="85">
        <v>42110</v>
      </c>
      <c r="B1206" s="97" t="s">
        <v>1382</v>
      </c>
      <c r="C1206" s="125" t="s">
        <v>94</v>
      </c>
      <c r="D1206" s="126" t="s">
        <v>8</v>
      </c>
      <c r="E1206" s="87">
        <v>600</v>
      </c>
      <c r="F1206" s="51">
        <f t="shared" si="46"/>
        <v>0.91469410342446233</v>
      </c>
      <c r="G1206" s="50">
        <f t="shared" si="47"/>
        <v>1.0346358133668738</v>
      </c>
      <c r="H1206" s="90">
        <v>579.91420000000005</v>
      </c>
      <c r="I1206" s="88" t="s">
        <v>12</v>
      </c>
      <c r="J1206" s="55" t="s">
        <v>472</v>
      </c>
      <c r="K1206" s="89" t="s">
        <v>1084</v>
      </c>
      <c r="L1206" s="93" t="s">
        <v>1052</v>
      </c>
      <c r="M1206" s="45" t="s">
        <v>473</v>
      </c>
    </row>
    <row r="1207" spans="1:13" ht="12.75" customHeight="1" x14ac:dyDescent="0.2">
      <c r="A1207" s="85">
        <v>42110</v>
      </c>
      <c r="B1207" s="97" t="s">
        <v>1383</v>
      </c>
      <c r="C1207" s="125" t="s">
        <v>94</v>
      </c>
      <c r="D1207" s="126" t="s">
        <v>8</v>
      </c>
      <c r="E1207" s="87">
        <v>6200</v>
      </c>
      <c r="F1207" s="51">
        <f t="shared" si="46"/>
        <v>9.451839068719444</v>
      </c>
      <c r="G1207" s="50">
        <f t="shared" si="47"/>
        <v>10.691236738124363</v>
      </c>
      <c r="H1207" s="90">
        <v>579.91420000000005</v>
      </c>
      <c r="I1207" s="88" t="s">
        <v>12</v>
      </c>
      <c r="J1207" s="55" t="s">
        <v>472</v>
      </c>
      <c r="K1207" s="89" t="s">
        <v>1084</v>
      </c>
      <c r="L1207" s="93" t="s">
        <v>1052</v>
      </c>
      <c r="M1207" s="45" t="s">
        <v>473</v>
      </c>
    </row>
    <row r="1208" spans="1:13" ht="12.75" customHeight="1" x14ac:dyDescent="0.2">
      <c r="A1208" s="85">
        <v>42110</v>
      </c>
      <c r="B1208" s="97" t="s">
        <v>1384</v>
      </c>
      <c r="C1208" s="125" t="s">
        <v>94</v>
      </c>
      <c r="D1208" s="126" t="s">
        <v>8</v>
      </c>
      <c r="E1208" s="87">
        <v>200</v>
      </c>
      <c r="F1208" s="51">
        <f t="shared" si="46"/>
        <v>0.30489803447482078</v>
      </c>
      <c r="G1208" s="50">
        <f t="shared" si="47"/>
        <v>0.34487860445562463</v>
      </c>
      <c r="H1208" s="90">
        <v>579.91420000000005</v>
      </c>
      <c r="I1208" s="88" t="s">
        <v>12</v>
      </c>
      <c r="J1208" s="55" t="s">
        <v>472</v>
      </c>
      <c r="K1208" s="89" t="s">
        <v>1084</v>
      </c>
      <c r="L1208" s="93" t="s">
        <v>1052</v>
      </c>
      <c r="M1208" s="45" t="s">
        <v>473</v>
      </c>
    </row>
    <row r="1209" spans="1:13" ht="12.75" customHeight="1" x14ac:dyDescent="0.2">
      <c r="A1209" s="85">
        <v>42110</v>
      </c>
      <c r="B1209" s="97" t="s">
        <v>1385</v>
      </c>
      <c r="C1209" s="125" t="s">
        <v>94</v>
      </c>
      <c r="D1209" s="126" t="s">
        <v>8</v>
      </c>
      <c r="E1209" s="87">
        <v>300</v>
      </c>
      <c r="F1209" s="51">
        <f t="shared" si="46"/>
        <v>0.45734705171223117</v>
      </c>
      <c r="G1209" s="50">
        <f t="shared" si="47"/>
        <v>0.51731790668343691</v>
      </c>
      <c r="H1209" s="90">
        <v>579.91420000000005</v>
      </c>
      <c r="I1209" s="88" t="s">
        <v>12</v>
      </c>
      <c r="J1209" s="55" t="s">
        <v>472</v>
      </c>
      <c r="K1209" s="89" t="s">
        <v>1084</v>
      </c>
      <c r="L1209" s="93" t="s">
        <v>1052</v>
      </c>
      <c r="M1209" s="45" t="s">
        <v>473</v>
      </c>
    </row>
    <row r="1210" spans="1:13" ht="12.75" customHeight="1" x14ac:dyDescent="0.2">
      <c r="A1210" s="85">
        <v>42110</v>
      </c>
      <c r="B1210" s="97" t="s">
        <v>1386</v>
      </c>
      <c r="C1210" s="125" t="s">
        <v>94</v>
      </c>
      <c r="D1210" s="126" t="s">
        <v>8</v>
      </c>
      <c r="E1210" s="87">
        <v>300</v>
      </c>
      <c r="F1210" s="51">
        <f t="shared" si="46"/>
        <v>0.45734705171223117</v>
      </c>
      <c r="G1210" s="50">
        <f t="shared" si="47"/>
        <v>0.51731790668343691</v>
      </c>
      <c r="H1210" s="90">
        <v>579.91420000000005</v>
      </c>
      <c r="I1210" s="88" t="s">
        <v>12</v>
      </c>
      <c r="J1210" s="55" t="s">
        <v>472</v>
      </c>
      <c r="K1210" s="89" t="s">
        <v>1084</v>
      </c>
      <c r="L1210" s="93" t="s">
        <v>1052</v>
      </c>
      <c r="M1210" s="45" t="s">
        <v>473</v>
      </c>
    </row>
    <row r="1211" spans="1:13" ht="12.75" customHeight="1" x14ac:dyDescent="0.2">
      <c r="A1211" s="85">
        <v>42110</v>
      </c>
      <c r="B1211" s="97" t="s">
        <v>1387</v>
      </c>
      <c r="C1211" s="125" t="s">
        <v>94</v>
      </c>
      <c r="D1211" s="126" t="s">
        <v>8</v>
      </c>
      <c r="E1211" s="87">
        <v>900</v>
      </c>
      <c r="F1211" s="51">
        <f t="shared" si="46"/>
        <v>1.3720411551366933</v>
      </c>
      <c r="G1211" s="50">
        <f t="shared" si="47"/>
        <v>1.5519537200503108</v>
      </c>
      <c r="H1211" s="90">
        <v>579.91420000000005</v>
      </c>
      <c r="I1211" s="88" t="s">
        <v>12</v>
      </c>
      <c r="J1211" s="55" t="s">
        <v>472</v>
      </c>
      <c r="K1211" s="89" t="s">
        <v>1084</v>
      </c>
      <c r="L1211" s="93" t="s">
        <v>1052</v>
      </c>
      <c r="M1211" s="45" t="s">
        <v>473</v>
      </c>
    </row>
    <row r="1212" spans="1:13" ht="12.75" customHeight="1" x14ac:dyDescent="0.2">
      <c r="A1212" s="85">
        <v>42110</v>
      </c>
      <c r="B1212" s="97" t="s">
        <v>1419</v>
      </c>
      <c r="C1212" s="125" t="s">
        <v>249</v>
      </c>
      <c r="D1212" s="126" t="s">
        <v>8</v>
      </c>
      <c r="E1212" s="87">
        <v>5000</v>
      </c>
      <c r="F1212" s="51">
        <f t="shared" si="46"/>
        <v>7.6224508618705187</v>
      </c>
      <c r="G1212" s="50">
        <f t="shared" si="47"/>
        <v>8.6219651113906153</v>
      </c>
      <c r="H1212" s="90">
        <v>579.91420000000005</v>
      </c>
      <c r="I1212" s="88" t="s">
        <v>12</v>
      </c>
      <c r="J1212" s="55" t="s">
        <v>472</v>
      </c>
      <c r="K1212" s="89" t="s">
        <v>1084</v>
      </c>
      <c r="L1212" s="93" t="s">
        <v>1052</v>
      </c>
      <c r="M1212" s="45" t="s">
        <v>473</v>
      </c>
    </row>
    <row r="1213" spans="1:13" ht="12.75" customHeight="1" x14ac:dyDescent="0.2">
      <c r="A1213" s="85">
        <v>42110</v>
      </c>
      <c r="B1213" s="97" t="s">
        <v>1388</v>
      </c>
      <c r="C1213" s="125" t="s">
        <v>249</v>
      </c>
      <c r="D1213" s="126" t="s">
        <v>8</v>
      </c>
      <c r="E1213" s="87">
        <v>3000</v>
      </c>
      <c r="F1213" s="51">
        <f t="shared" si="46"/>
        <v>4.5734705171223116</v>
      </c>
      <c r="G1213" s="50">
        <f t="shared" si="47"/>
        <v>5.1731790668343693</v>
      </c>
      <c r="H1213" s="90">
        <v>579.91420000000005</v>
      </c>
      <c r="I1213" s="88" t="s">
        <v>12</v>
      </c>
      <c r="J1213" s="55" t="s">
        <v>472</v>
      </c>
      <c r="K1213" s="89" t="s">
        <v>1084</v>
      </c>
      <c r="L1213" s="93" t="s">
        <v>1052</v>
      </c>
      <c r="M1213" s="45" t="s">
        <v>473</v>
      </c>
    </row>
    <row r="1214" spans="1:13" ht="12.75" customHeight="1" x14ac:dyDescent="0.2">
      <c r="A1214" s="85">
        <v>42111</v>
      </c>
      <c r="B1214" s="43" t="s">
        <v>1151</v>
      </c>
      <c r="C1214" s="130" t="s">
        <v>820</v>
      </c>
      <c r="D1214" s="142" t="s">
        <v>9</v>
      </c>
      <c r="E1214" s="87">
        <v>1000</v>
      </c>
      <c r="F1214" s="51">
        <f t="shared" si="46"/>
        <v>1.5244901723741038</v>
      </c>
      <c r="G1214" s="50">
        <f t="shared" si="47"/>
        <v>1.724393022278123</v>
      </c>
      <c r="H1214" s="90">
        <v>579.91420000000005</v>
      </c>
      <c r="I1214" s="88" t="s">
        <v>35</v>
      </c>
      <c r="J1214" s="55" t="s">
        <v>472</v>
      </c>
      <c r="K1214" s="90" t="s">
        <v>1097</v>
      </c>
      <c r="L1214" s="93" t="s">
        <v>1052</v>
      </c>
      <c r="M1214" s="45" t="s">
        <v>473</v>
      </c>
    </row>
    <row r="1215" spans="1:13" ht="12.75" customHeight="1" x14ac:dyDescent="0.2">
      <c r="A1215" s="85">
        <v>42111</v>
      </c>
      <c r="B1215" s="43" t="s">
        <v>1152</v>
      </c>
      <c r="C1215" s="130" t="s">
        <v>94</v>
      </c>
      <c r="D1215" s="142" t="s">
        <v>9</v>
      </c>
      <c r="E1215" s="87">
        <v>700</v>
      </c>
      <c r="F1215" s="51">
        <f t="shared" si="46"/>
        <v>1.0671431206618727</v>
      </c>
      <c r="G1215" s="50">
        <f t="shared" si="47"/>
        <v>1.2070751155946862</v>
      </c>
      <c r="H1215" s="90">
        <v>579.91420000000005</v>
      </c>
      <c r="I1215" s="88" t="s">
        <v>35</v>
      </c>
      <c r="J1215" s="55" t="s">
        <v>472</v>
      </c>
      <c r="K1215" s="90" t="s">
        <v>1098</v>
      </c>
      <c r="L1215" s="93" t="s">
        <v>1052</v>
      </c>
      <c r="M1215" s="45" t="s">
        <v>473</v>
      </c>
    </row>
    <row r="1216" spans="1:13" ht="12.75" customHeight="1" x14ac:dyDescent="0.2">
      <c r="A1216" s="85">
        <v>42111</v>
      </c>
      <c r="B1216" s="43" t="s">
        <v>1153</v>
      </c>
      <c r="C1216" s="130" t="s">
        <v>94</v>
      </c>
      <c r="D1216" s="142" t="s">
        <v>9</v>
      </c>
      <c r="E1216" s="87">
        <v>800</v>
      </c>
      <c r="F1216" s="51">
        <f t="shared" si="46"/>
        <v>1.2195921378992831</v>
      </c>
      <c r="G1216" s="50">
        <f t="shared" si="47"/>
        <v>1.3795144178224985</v>
      </c>
      <c r="H1216" s="90">
        <v>579.91420000000005</v>
      </c>
      <c r="I1216" s="88" t="s">
        <v>35</v>
      </c>
      <c r="J1216" s="55" t="s">
        <v>472</v>
      </c>
      <c r="K1216" s="90" t="s">
        <v>1098</v>
      </c>
      <c r="L1216" s="93" t="s">
        <v>1052</v>
      </c>
      <c r="M1216" s="45" t="s">
        <v>473</v>
      </c>
    </row>
    <row r="1217" spans="1:13" ht="12.75" customHeight="1" x14ac:dyDescent="0.2">
      <c r="A1217" s="85">
        <v>42111</v>
      </c>
      <c r="B1217" s="43" t="s">
        <v>1181</v>
      </c>
      <c r="C1217" s="130" t="s">
        <v>94</v>
      </c>
      <c r="D1217" s="130" t="s">
        <v>11</v>
      </c>
      <c r="E1217" s="87">
        <v>600</v>
      </c>
      <c r="F1217" s="51">
        <f t="shared" si="46"/>
        <v>0.91469410342446233</v>
      </c>
      <c r="G1217" s="50">
        <f t="shared" si="47"/>
        <v>1.0346358133668738</v>
      </c>
      <c r="H1217" s="90">
        <v>579.91420000000005</v>
      </c>
      <c r="I1217" s="88" t="s">
        <v>38</v>
      </c>
      <c r="J1217" s="55" t="s">
        <v>472</v>
      </c>
      <c r="K1217" s="89" t="s">
        <v>1094</v>
      </c>
      <c r="L1217" s="93" t="s">
        <v>1052</v>
      </c>
      <c r="M1217" s="45" t="s">
        <v>473</v>
      </c>
    </row>
    <row r="1218" spans="1:13" ht="12.75" customHeight="1" x14ac:dyDescent="0.2">
      <c r="A1218" s="85">
        <v>42111</v>
      </c>
      <c r="B1218" s="43" t="s">
        <v>1189</v>
      </c>
      <c r="C1218" s="130" t="s">
        <v>94</v>
      </c>
      <c r="D1218" s="130" t="s">
        <v>11</v>
      </c>
      <c r="E1218" s="87">
        <v>600</v>
      </c>
      <c r="F1218" s="51">
        <f t="shared" si="46"/>
        <v>0.91469410342446233</v>
      </c>
      <c r="G1218" s="50">
        <f t="shared" si="47"/>
        <v>1.0346358133668738</v>
      </c>
      <c r="H1218" s="90">
        <v>579.91420000000005</v>
      </c>
      <c r="I1218" s="88" t="s">
        <v>38</v>
      </c>
      <c r="J1218" s="55" t="s">
        <v>472</v>
      </c>
      <c r="K1218" s="89" t="s">
        <v>1094</v>
      </c>
      <c r="L1218" s="93" t="s">
        <v>1052</v>
      </c>
      <c r="M1218" s="45" t="s">
        <v>473</v>
      </c>
    </row>
    <row r="1219" spans="1:13" ht="12.75" customHeight="1" x14ac:dyDescent="0.2">
      <c r="A1219" s="85">
        <v>42111</v>
      </c>
      <c r="B1219" s="97" t="s">
        <v>1196</v>
      </c>
      <c r="C1219" s="125" t="s">
        <v>94</v>
      </c>
      <c r="D1219" s="130" t="s">
        <v>11</v>
      </c>
      <c r="E1219" s="87">
        <v>600</v>
      </c>
      <c r="F1219" s="51">
        <f t="shared" si="46"/>
        <v>0.91469410342446233</v>
      </c>
      <c r="G1219" s="50">
        <f t="shared" si="47"/>
        <v>1.0346358133668738</v>
      </c>
      <c r="H1219" s="90">
        <v>579.91420000000005</v>
      </c>
      <c r="I1219" s="88" t="s">
        <v>87</v>
      </c>
      <c r="J1219" s="55" t="s">
        <v>472</v>
      </c>
      <c r="K1219" s="89" t="s">
        <v>1095</v>
      </c>
      <c r="L1219" s="93" t="s">
        <v>1052</v>
      </c>
      <c r="M1219" s="45" t="s">
        <v>473</v>
      </c>
    </row>
    <row r="1220" spans="1:13" ht="12.75" customHeight="1" x14ac:dyDescent="0.2">
      <c r="A1220" s="85">
        <v>42111</v>
      </c>
      <c r="B1220" s="97" t="s">
        <v>1182</v>
      </c>
      <c r="C1220" s="125" t="s">
        <v>94</v>
      </c>
      <c r="D1220" s="130" t="s">
        <v>11</v>
      </c>
      <c r="E1220" s="87">
        <v>600</v>
      </c>
      <c r="F1220" s="51">
        <f t="shared" si="46"/>
        <v>0.91469410342446233</v>
      </c>
      <c r="G1220" s="50">
        <f t="shared" si="47"/>
        <v>1.0346358133668738</v>
      </c>
      <c r="H1220" s="90">
        <v>579.91420000000005</v>
      </c>
      <c r="I1220" s="88" t="s">
        <v>87</v>
      </c>
      <c r="J1220" s="55" t="s">
        <v>472</v>
      </c>
      <c r="K1220" s="89" t="s">
        <v>1095</v>
      </c>
      <c r="L1220" s="93" t="s">
        <v>1052</v>
      </c>
      <c r="M1220" s="45" t="s">
        <v>473</v>
      </c>
    </row>
    <row r="1221" spans="1:13" ht="12.75" customHeight="1" x14ac:dyDescent="0.2">
      <c r="A1221" s="85">
        <v>42111</v>
      </c>
      <c r="B1221" s="97" t="s">
        <v>1207</v>
      </c>
      <c r="C1221" s="137" t="s">
        <v>94</v>
      </c>
      <c r="D1221" s="142" t="s">
        <v>14</v>
      </c>
      <c r="E1221" s="87">
        <v>200</v>
      </c>
      <c r="F1221" s="51">
        <f t="shared" si="46"/>
        <v>0.30489803447482078</v>
      </c>
      <c r="G1221" s="50">
        <f t="shared" si="47"/>
        <v>0.34487860445562463</v>
      </c>
      <c r="H1221" s="90">
        <v>579.91420000000005</v>
      </c>
      <c r="I1221" s="88" t="s">
        <v>15</v>
      </c>
      <c r="J1221" s="55" t="s">
        <v>472</v>
      </c>
      <c r="K1221" s="89" t="s">
        <v>1093</v>
      </c>
      <c r="L1221" s="93" t="s">
        <v>1052</v>
      </c>
      <c r="M1221" s="45" t="s">
        <v>473</v>
      </c>
    </row>
    <row r="1222" spans="1:13" ht="12.75" customHeight="1" x14ac:dyDescent="0.2">
      <c r="A1222" s="85">
        <v>42111</v>
      </c>
      <c r="B1222" s="97" t="s">
        <v>1208</v>
      </c>
      <c r="C1222" s="137" t="s">
        <v>94</v>
      </c>
      <c r="D1222" s="142" t="s">
        <v>14</v>
      </c>
      <c r="E1222" s="87">
        <v>300</v>
      </c>
      <c r="F1222" s="51">
        <f t="shared" si="46"/>
        <v>0.45734705171223117</v>
      </c>
      <c r="G1222" s="50">
        <f t="shared" si="47"/>
        <v>0.51731790668343691</v>
      </c>
      <c r="H1222" s="90">
        <v>579.91420000000005</v>
      </c>
      <c r="I1222" s="88" t="s">
        <v>15</v>
      </c>
      <c r="J1222" s="55" t="s">
        <v>472</v>
      </c>
      <c r="K1222" s="89" t="s">
        <v>1093</v>
      </c>
      <c r="L1222" s="93" t="s">
        <v>1052</v>
      </c>
      <c r="M1222" s="45" t="s">
        <v>473</v>
      </c>
    </row>
    <row r="1223" spans="1:13" ht="12.75" customHeight="1" x14ac:dyDescent="0.2">
      <c r="A1223" s="85">
        <v>42111</v>
      </c>
      <c r="B1223" s="97" t="s">
        <v>1209</v>
      </c>
      <c r="C1223" s="137" t="s">
        <v>94</v>
      </c>
      <c r="D1223" s="142" t="s">
        <v>14</v>
      </c>
      <c r="E1223" s="87">
        <v>300</v>
      </c>
      <c r="F1223" s="51">
        <f t="shared" si="46"/>
        <v>0.45734705171223117</v>
      </c>
      <c r="G1223" s="50">
        <f t="shared" si="47"/>
        <v>0.51731790668343691</v>
      </c>
      <c r="H1223" s="90">
        <v>579.91420000000005</v>
      </c>
      <c r="I1223" s="88" t="s">
        <v>15</v>
      </c>
      <c r="J1223" s="55" t="s">
        <v>472</v>
      </c>
      <c r="K1223" s="89" t="s">
        <v>1093</v>
      </c>
      <c r="L1223" s="93" t="s">
        <v>1052</v>
      </c>
      <c r="M1223" s="45" t="s">
        <v>473</v>
      </c>
    </row>
    <row r="1224" spans="1:13" ht="12.75" customHeight="1" x14ac:dyDescent="0.2">
      <c r="A1224" s="85">
        <v>42111</v>
      </c>
      <c r="B1224" s="97" t="s">
        <v>1210</v>
      </c>
      <c r="C1224" s="137" t="s">
        <v>94</v>
      </c>
      <c r="D1224" s="142" t="s">
        <v>14</v>
      </c>
      <c r="E1224" s="87">
        <v>200</v>
      </c>
      <c r="F1224" s="51">
        <f t="shared" si="46"/>
        <v>0.30489803447482078</v>
      </c>
      <c r="G1224" s="50">
        <f t="shared" si="47"/>
        <v>0.34487860445562463</v>
      </c>
      <c r="H1224" s="90">
        <v>579.91420000000005</v>
      </c>
      <c r="I1224" s="88" t="s">
        <v>15</v>
      </c>
      <c r="J1224" s="55" t="s">
        <v>472</v>
      </c>
      <c r="K1224" s="89" t="s">
        <v>1093</v>
      </c>
      <c r="L1224" s="93" t="s">
        <v>1052</v>
      </c>
      <c r="M1224" s="45" t="s">
        <v>473</v>
      </c>
    </row>
    <row r="1225" spans="1:13" ht="12.75" customHeight="1" x14ac:dyDescent="0.2">
      <c r="A1225" s="85">
        <v>42111</v>
      </c>
      <c r="B1225" s="97" t="s">
        <v>1211</v>
      </c>
      <c r="C1225" s="137" t="s">
        <v>94</v>
      </c>
      <c r="D1225" s="142" t="s">
        <v>14</v>
      </c>
      <c r="E1225" s="87">
        <v>300</v>
      </c>
      <c r="F1225" s="51">
        <f t="shared" si="46"/>
        <v>0.45734705171223117</v>
      </c>
      <c r="G1225" s="50">
        <f t="shared" si="47"/>
        <v>0.51731790668343691</v>
      </c>
      <c r="H1225" s="90">
        <v>579.91420000000005</v>
      </c>
      <c r="I1225" s="88" t="s">
        <v>15</v>
      </c>
      <c r="J1225" s="55" t="s">
        <v>472</v>
      </c>
      <c r="K1225" s="89" t="s">
        <v>1093</v>
      </c>
      <c r="L1225" s="93" t="s">
        <v>1052</v>
      </c>
      <c r="M1225" s="45" t="s">
        <v>473</v>
      </c>
    </row>
    <row r="1226" spans="1:13" ht="12.75" customHeight="1" x14ac:dyDescent="0.2">
      <c r="A1226" s="85">
        <v>42111</v>
      </c>
      <c r="B1226" s="97" t="s">
        <v>1212</v>
      </c>
      <c r="C1226" s="137" t="s">
        <v>94</v>
      </c>
      <c r="D1226" s="142" t="s">
        <v>14</v>
      </c>
      <c r="E1226" s="87">
        <v>500</v>
      </c>
      <c r="F1226" s="51">
        <f t="shared" si="46"/>
        <v>0.76224508618705189</v>
      </c>
      <c r="G1226" s="50">
        <f t="shared" si="47"/>
        <v>0.86219651113906148</v>
      </c>
      <c r="H1226" s="90">
        <v>579.91420000000005</v>
      </c>
      <c r="I1226" s="88" t="s">
        <v>15</v>
      </c>
      <c r="J1226" s="55" t="s">
        <v>472</v>
      </c>
      <c r="K1226" s="89" t="s">
        <v>1093</v>
      </c>
      <c r="L1226" s="93" t="s">
        <v>1052</v>
      </c>
      <c r="M1226" s="45" t="s">
        <v>473</v>
      </c>
    </row>
    <row r="1227" spans="1:13" ht="12.75" customHeight="1" x14ac:dyDescent="0.2">
      <c r="A1227" s="85">
        <v>42111</v>
      </c>
      <c r="B1227" s="97" t="s">
        <v>1213</v>
      </c>
      <c r="C1227" s="130" t="s">
        <v>94</v>
      </c>
      <c r="D1227" s="142" t="s">
        <v>14</v>
      </c>
      <c r="E1227" s="87">
        <v>400</v>
      </c>
      <c r="F1227" s="51">
        <f t="shared" si="46"/>
        <v>0.60979606894964156</v>
      </c>
      <c r="G1227" s="50">
        <f t="shared" si="47"/>
        <v>0.68975720891124925</v>
      </c>
      <c r="H1227" s="90">
        <v>579.91420000000005</v>
      </c>
      <c r="I1227" s="88" t="s">
        <v>15</v>
      </c>
      <c r="J1227" s="55" t="s">
        <v>472</v>
      </c>
      <c r="K1227" s="89" t="s">
        <v>1093</v>
      </c>
      <c r="L1227" s="93" t="s">
        <v>1052</v>
      </c>
      <c r="M1227" s="45" t="s">
        <v>473</v>
      </c>
    </row>
    <row r="1228" spans="1:13" ht="12.75" customHeight="1" x14ac:dyDescent="0.2">
      <c r="A1228" s="85">
        <v>42111</v>
      </c>
      <c r="B1228" s="97" t="s">
        <v>1214</v>
      </c>
      <c r="C1228" s="130" t="s">
        <v>94</v>
      </c>
      <c r="D1228" s="142" t="s">
        <v>14</v>
      </c>
      <c r="E1228" s="87">
        <v>600</v>
      </c>
      <c r="F1228" s="51">
        <f t="shared" si="46"/>
        <v>0.91469410342446233</v>
      </c>
      <c r="G1228" s="50">
        <f t="shared" si="47"/>
        <v>1.0346358133668738</v>
      </c>
      <c r="H1228" s="90">
        <v>579.91420000000005</v>
      </c>
      <c r="I1228" s="88" t="s">
        <v>15</v>
      </c>
      <c r="J1228" s="55" t="s">
        <v>472</v>
      </c>
      <c r="K1228" s="89" t="s">
        <v>1093</v>
      </c>
      <c r="L1228" s="93" t="s">
        <v>1052</v>
      </c>
      <c r="M1228" s="45" t="s">
        <v>473</v>
      </c>
    </row>
    <row r="1229" spans="1:13" ht="12.75" customHeight="1" x14ac:dyDescent="0.2">
      <c r="A1229" s="85">
        <v>42111</v>
      </c>
      <c r="B1229" s="97" t="s">
        <v>1215</v>
      </c>
      <c r="C1229" s="130" t="s">
        <v>94</v>
      </c>
      <c r="D1229" s="142" t="s">
        <v>14</v>
      </c>
      <c r="E1229" s="87">
        <v>400</v>
      </c>
      <c r="F1229" s="51">
        <f t="shared" si="46"/>
        <v>0.60979606894964156</v>
      </c>
      <c r="G1229" s="50">
        <f t="shared" si="47"/>
        <v>0.68975720891124925</v>
      </c>
      <c r="H1229" s="90">
        <v>579.91420000000005</v>
      </c>
      <c r="I1229" s="88" t="s">
        <v>15</v>
      </c>
      <c r="J1229" s="55" t="s">
        <v>472</v>
      </c>
      <c r="K1229" s="89" t="s">
        <v>1093</v>
      </c>
      <c r="L1229" s="93" t="s">
        <v>1052</v>
      </c>
      <c r="M1229" s="45" t="s">
        <v>473</v>
      </c>
    </row>
    <row r="1230" spans="1:13" ht="12.75" customHeight="1" x14ac:dyDescent="0.2">
      <c r="A1230" s="85">
        <v>42111</v>
      </c>
      <c r="B1230" s="97" t="s">
        <v>1216</v>
      </c>
      <c r="C1230" s="137" t="s">
        <v>94</v>
      </c>
      <c r="D1230" s="142" t="s">
        <v>14</v>
      </c>
      <c r="E1230" s="87">
        <v>500</v>
      </c>
      <c r="F1230" s="51">
        <f t="shared" si="46"/>
        <v>0.76224508618705189</v>
      </c>
      <c r="G1230" s="50">
        <f t="shared" si="47"/>
        <v>0.86219651113906148</v>
      </c>
      <c r="H1230" s="90">
        <v>579.91420000000005</v>
      </c>
      <c r="I1230" s="88" t="s">
        <v>15</v>
      </c>
      <c r="J1230" s="55" t="s">
        <v>472</v>
      </c>
      <c r="K1230" s="89" t="s">
        <v>1093</v>
      </c>
      <c r="L1230" s="93" t="s">
        <v>1052</v>
      </c>
      <c r="M1230" s="45" t="s">
        <v>473</v>
      </c>
    </row>
    <row r="1231" spans="1:13" ht="12.75" customHeight="1" x14ac:dyDescent="0.2">
      <c r="A1231" s="85">
        <v>42111</v>
      </c>
      <c r="B1231" s="97" t="s">
        <v>1217</v>
      </c>
      <c r="C1231" s="137" t="s">
        <v>94</v>
      </c>
      <c r="D1231" s="142" t="s">
        <v>14</v>
      </c>
      <c r="E1231" s="87">
        <v>400</v>
      </c>
      <c r="F1231" s="51">
        <f t="shared" si="46"/>
        <v>0.60979606894964156</v>
      </c>
      <c r="G1231" s="50">
        <f t="shared" si="47"/>
        <v>0.68975720891124925</v>
      </c>
      <c r="H1231" s="90">
        <v>579.91420000000005</v>
      </c>
      <c r="I1231" s="88" t="s">
        <v>15</v>
      </c>
      <c r="J1231" s="55" t="s">
        <v>472</v>
      </c>
      <c r="K1231" s="89" t="s">
        <v>1093</v>
      </c>
      <c r="L1231" s="93" t="s">
        <v>1052</v>
      </c>
      <c r="M1231" s="45" t="s">
        <v>473</v>
      </c>
    </row>
    <row r="1232" spans="1:13" ht="12.75" customHeight="1" x14ac:dyDescent="0.2">
      <c r="A1232" s="85">
        <v>42111</v>
      </c>
      <c r="B1232" s="97" t="s">
        <v>1218</v>
      </c>
      <c r="C1232" s="130" t="s">
        <v>94</v>
      </c>
      <c r="D1232" s="142" t="s">
        <v>14</v>
      </c>
      <c r="E1232" s="87">
        <v>500</v>
      </c>
      <c r="F1232" s="51">
        <f t="shared" si="46"/>
        <v>0.76224508618705189</v>
      </c>
      <c r="G1232" s="50">
        <f t="shared" si="47"/>
        <v>0.86219651113906148</v>
      </c>
      <c r="H1232" s="90">
        <v>579.91420000000005</v>
      </c>
      <c r="I1232" s="88" t="s">
        <v>15</v>
      </c>
      <c r="J1232" s="55" t="s">
        <v>472</v>
      </c>
      <c r="K1232" s="89" t="s">
        <v>1093</v>
      </c>
      <c r="L1232" s="93" t="s">
        <v>1052</v>
      </c>
      <c r="M1232" s="45" t="s">
        <v>473</v>
      </c>
    </row>
    <row r="1233" spans="1:13" ht="12.75" customHeight="1" x14ac:dyDescent="0.2">
      <c r="A1233" s="85">
        <v>42111</v>
      </c>
      <c r="B1233" s="97" t="s">
        <v>1219</v>
      </c>
      <c r="C1233" s="130" t="s">
        <v>94</v>
      </c>
      <c r="D1233" s="142" t="s">
        <v>14</v>
      </c>
      <c r="E1233" s="87">
        <v>400</v>
      </c>
      <c r="F1233" s="51">
        <f t="shared" si="46"/>
        <v>0.60979606894964156</v>
      </c>
      <c r="G1233" s="50">
        <f t="shared" si="47"/>
        <v>0.68975720891124925</v>
      </c>
      <c r="H1233" s="90">
        <v>579.91420000000005</v>
      </c>
      <c r="I1233" s="88" t="s">
        <v>15</v>
      </c>
      <c r="J1233" s="55" t="s">
        <v>472</v>
      </c>
      <c r="K1233" s="89" t="s">
        <v>1093</v>
      </c>
      <c r="L1233" s="93" t="s">
        <v>1052</v>
      </c>
      <c r="M1233" s="45" t="s">
        <v>473</v>
      </c>
    </row>
    <row r="1234" spans="1:13" ht="12.75" customHeight="1" x14ac:dyDescent="0.2">
      <c r="A1234" s="85">
        <v>42111</v>
      </c>
      <c r="B1234" s="97" t="s">
        <v>1220</v>
      </c>
      <c r="C1234" s="130" t="s">
        <v>94</v>
      </c>
      <c r="D1234" s="142" t="s">
        <v>14</v>
      </c>
      <c r="E1234" s="87">
        <v>400</v>
      </c>
      <c r="F1234" s="51">
        <f t="shared" si="46"/>
        <v>0.60979606894964156</v>
      </c>
      <c r="G1234" s="50">
        <f t="shared" si="47"/>
        <v>0.68975720891124925</v>
      </c>
      <c r="H1234" s="90">
        <v>579.91420000000005</v>
      </c>
      <c r="I1234" s="88" t="s">
        <v>15</v>
      </c>
      <c r="J1234" s="55" t="s">
        <v>472</v>
      </c>
      <c r="K1234" s="89" t="s">
        <v>1093</v>
      </c>
      <c r="L1234" s="93" t="s">
        <v>1052</v>
      </c>
      <c r="M1234" s="45" t="s">
        <v>473</v>
      </c>
    </row>
    <row r="1235" spans="1:13" ht="12.75" customHeight="1" x14ac:dyDescent="0.2">
      <c r="A1235" s="85">
        <v>42111</v>
      </c>
      <c r="B1235" s="97" t="s">
        <v>1221</v>
      </c>
      <c r="C1235" s="130" t="s">
        <v>94</v>
      </c>
      <c r="D1235" s="142" t="s">
        <v>14</v>
      </c>
      <c r="E1235" s="87">
        <v>300</v>
      </c>
      <c r="F1235" s="51">
        <f t="shared" si="46"/>
        <v>0.45734705171223117</v>
      </c>
      <c r="G1235" s="50">
        <f t="shared" si="47"/>
        <v>0.51731790668343691</v>
      </c>
      <c r="H1235" s="90">
        <v>579.91420000000005</v>
      </c>
      <c r="I1235" s="88" t="s">
        <v>15</v>
      </c>
      <c r="J1235" s="55" t="s">
        <v>472</v>
      </c>
      <c r="K1235" s="89" t="s">
        <v>1093</v>
      </c>
      <c r="L1235" s="93" t="s">
        <v>1052</v>
      </c>
      <c r="M1235" s="45" t="s">
        <v>473</v>
      </c>
    </row>
    <row r="1236" spans="1:13" ht="12.75" customHeight="1" x14ac:dyDescent="0.2">
      <c r="A1236" s="85">
        <v>42111</v>
      </c>
      <c r="B1236" s="97" t="s">
        <v>1222</v>
      </c>
      <c r="C1236" s="130" t="s">
        <v>94</v>
      </c>
      <c r="D1236" s="142" t="s">
        <v>14</v>
      </c>
      <c r="E1236" s="87">
        <v>700</v>
      </c>
      <c r="F1236" s="51">
        <f t="shared" si="46"/>
        <v>1.0671431206618727</v>
      </c>
      <c r="G1236" s="50">
        <f t="shared" si="47"/>
        <v>1.2070751155946862</v>
      </c>
      <c r="H1236" s="90">
        <v>579.91420000000005</v>
      </c>
      <c r="I1236" s="88" t="s">
        <v>15</v>
      </c>
      <c r="J1236" s="55" t="s">
        <v>472</v>
      </c>
      <c r="K1236" s="89" t="s">
        <v>1093</v>
      </c>
      <c r="L1236" s="93" t="s">
        <v>1052</v>
      </c>
      <c r="M1236" s="45" t="s">
        <v>473</v>
      </c>
    </row>
    <row r="1237" spans="1:13" ht="12.75" customHeight="1" x14ac:dyDescent="0.2">
      <c r="A1237" s="85">
        <v>42111</v>
      </c>
      <c r="B1237" s="97" t="s">
        <v>1246</v>
      </c>
      <c r="C1237" s="138" t="s">
        <v>135</v>
      </c>
      <c r="D1237" s="142" t="s">
        <v>14</v>
      </c>
      <c r="E1237" s="87">
        <v>40000</v>
      </c>
      <c r="F1237" s="51">
        <f t="shared" si="46"/>
        <v>60.979606894964149</v>
      </c>
      <c r="G1237" s="50">
        <f t="shared" si="47"/>
        <v>68.975720891124922</v>
      </c>
      <c r="H1237" s="90">
        <v>579.91420000000005</v>
      </c>
      <c r="I1237" s="88" t="s">
        <v>15</v>
      </c>
      <c r="J1237" s="55" t="s">
        <v>472</v>
      </c>
      <c r="K1237" s="89" t="s">
        <v>1096</v>
      </c>
      <c r="L1237" s="93" t="s">
        <v>1052</v>
      </c>
      <c r="M1237" s="45" t="s">
        <v>473</v>
      </c>
    </row>
    <row r="1238" spans="1:13" ht="12.75" customHeight="1" x14ac:dyDescent="0.2">
      <c r="A1238" s="85">
        <v>42111</v>
      </c>
      <c r="B1238" s="97" t="s">
        <v>1303</v>
      </c>
      <c r="C1238" s="125" t="s">
        <v>94</v>
      </c>
      <c r="D1238" s="126" t="s">
        <v>8</v>
      </c>
      <c r="E1238" s="87">
        <v>200</v>
      </c>
      <c r="F1238" s="51">
        <f t="shared" si="46"/>
        <v>0.30489803447482078</v>
      </c>
      <c r="G1238" s="50">
        <f t="shared" si="47"/>
        <v>0.34487860445562463</v>
      </c>
      <c r="H1238" s="90">
        <v>579.91420000000005</v>
      </c>
      <c r="I1238" s="88" t="s">
        <v>39</v>
      </c>
      <c r="J1238" s="55" t="s">
        <v>472</v>
      </c>
      <c r="K1238" s="89" t="s">
        <v>1090</v>
      </c>
      <c r="L1238" s="93" t="s">
        <v>1052</v>
      </c>
      <c r="M1238" s="45" t="s">
        <v>473</v>
      </c>
    </row>
    <row r="1239" spans="1:13" ht="12.75" customHeight="1" x14ac:dyDescent="0.2">
      <c r="A1239" s="85">
        <v>42111</v>
      </c>
      <c r="B1239" s="97" t="s">
        <v>1315</v>
      </c>
      <c r="C1239" s="125" t="s">
        <v>94</v>
      </c>
      <c r="D1239" s="126" t="s">
        <v>8</v>
      </c>
      <c r="E1239" s="87">
        <v>1700</v>
      </c>
      <c r="F1239" s="51">
        <f t="shared" si="46"/>
        <v>2.5916332930359767</v>
      </c>
      <c r="G1239" s="50">
        <f t="shared" si="47"/>
        <v>2.9314681378728094</v>
      </c>
      <c r="H1239" s="90">
        <v>579.91420000000005</v>
      </c>
      <c r="I1239" s="88" t="s">
        <v>39</v>
      </c>
      <c r="J1239" s="55" t="s">
        <v>472</v>
      </c>
      <c r="K1239" s="89" t="s">
        <v>1090</v>
      </c>
      <c r="L1239" s="93" t="s">
        <v>1052</v>
      </c>
      <c r="M1239" s="45" t="s">
        <v>473</v>
      </c>
    </row>
    <row r="1240" spans="1:13" ht="12.75" customHeight="1" x14ac:dyDescent="0.2">
      <c r="A1240" s="85">
        <v>42111</v>
      </c>
      <c r="B1240" s="97" t="s">
        <v>1305</v>
      </c>
      <c r="C1240" s="125" t="s">
        <v>94</v>
      </c>
      <c r="D1240" s="126" t="s">
        <v>8</v>
      </c>
      <c r="E1240" s="87">
        <v>200</v>
      </c>
      <c r="F1240" s="51">
        <f t="shared" si="46"/>
        <v>0.30489803447482078</v>
      </c>
      <c r="G1240" s="50">
        <f t="shared" si="47"/>
        <v>0.34487860445562463</v>
      </c>
      <c r="H1240" s="90">
        <v>579.91420000000005</v>
      </c>
      <c r="I1240" s="88" t="s">
        <v>39</v>
      </c>
      <c r="J1240" s="55" t="s">
        <v>472</v>
      </c>
      <c r="K1240" s="89" t="s">
        <v>1090</v>
      </c>
      <c r="L1240" s="93" t="s">
        <v>1052</v>
      </c>
      <c r="M1240" s="45" t="s">
        <v>473</v>
      </c>
    </row>
    <row r="1241" spans="1:13" ht="12.75" customHeight="1" x14ac:dyDescent="0.2">
      <c r="A1241" s="85">
        <v>42111</v>
      </c>
      <c r="B1241" s="97" t="s">
        <v>1316</v>
      </c>
      <c r="C1241" s="125" t="s">
        <v>94</v>
      </c>
      <c r="D1241" s="126" t="s">
        <v>8</v>
      </c>
      <c r="E1241" s="87">
        <v>400</v>
      </c>
      <c r="F1241" s="51">
        <f t="shared" si="46"/>
        <v>0.60979606894964156</v>
      </c>
      <c r="G1241" s="50">
        <f t="shared" si="47"/>
        <v>0.68975720891124925</v>
      </c>
      <c r="H1241" s="90">
        <v>579.91420000000005</v>
      </c>
      <c r="I1241" s="88" t="s">
        <v>39</v>
      </c>
      <c r="J1241" s="55" t="s">
        <v>472</v>
      </c>
      <c r="K1241" s="89" t="s">
        <v>1090</v>
      </c>
      <c r="L1241" s="93" t="s">
        <v>1052</v>
      </c>
      <c r="M1241" s="45" t="s">
        <v>473</v>
      </c>
    </row>
    <row r="1242" spans="1:13" ht="12.75" customHeight="1" x14ac:dyDescent="0.2">
      <c r="A1242" s="85">
        <v>42111</v>
      </c>
      <c r="B1242" s="97" t="s">
        <v>1300</v>
      </c>
      <c r="C1242" s="125" t="s">
        <v>215</v>
      </c>
      <c r="D1242" s="126" t="s">
        <v>8</v>
      </c>
      <c r="E1242" s="87">
        <v>1100</v>
      </c>
      <c r="F1242" s="51">
        <f t="shared" si="46"/>
        <v>1.6769391896115142</v>
      </c>
      <c r="G1242" s="50">
        <f t="shared" si="47"/>
        <v>1.8968323245059353</v>
      </c>
      <c r="H1242" s="90">
        <v>579.91420000000005</v>
      </c>
      <c r="I1242" s="88" t="s">
        <v>39</v>
      </c>
      <c r="J1242" s="55" t="s">
        <v>472</v>
      </c>
      <c r="K1242" s="89" t="s">
        <v>1090</v>
      </c>
      <c r="L1242" s="93" t="s">
        <v>1052</v>
      </c>
      <c r="M1242" s="45" t="s">
        <v>473</v>
      </c>
    </row>
    <row r="1243" spans="1:13" ht="12.75" customHeight="1" x14ac:dyDescent="0.2">
      <c r="A1243" s="85">
        <v>42111</v>
      </c>
      <c r="B1243" s="97" t="s">
        <v>1317</v>
      </c>
      <c r="C1243" s="125" t="s">
        <v>94</v>
      </c>
      <c r="D1243" s="126" t="s">
        <v>8</v>
      </c>
      <c r="E1243" s="87">
        <v>400</v>
      </c>
      <c r="F1243" s="51">
        <f t="shared" si="46"/>
        <v>0.60979606894964156</v>
      </c>
      <c r="G1243" s="50">
        <f t="shared" si="47"/>
        <v>0.68975720891124925</v>
      </c>
      <c r="H1243" s="90">
        <v>579.91420000000005</v>
      </c>
      <c r="I1243" s="88" t="s">
        <v>39</v>
      </c>
      <c r="J1243" s="55" t="s">
        <v>472</v>
      </c>
      <c r="K1243" s="89" t="s">
        <v>1090</v>
      </c>
      <c r="L1243" s="93" t="s">
        <v>1052</v>
      </c>
      <c r="M1243" s="45" t="s">
        <v>473</v>
      </c>
    </row>
    <row r="1244" spans="1:13" ht="12.75" customHeight="1" x14ac:dyDescent="0.2">
      <c r="A1244" s="85">
        <v>42111</v>
      </c>
      <c r="B1244" s="97" t="s">
        <v>1300</v>
      </c>
      <c r="C1244" s="125" t="s">
        <v>215</v>
      </c>
      <c r="D1244" s="126" t="s">
        <v>8</v>
      </c>
      <c r="E1244" s="87">
        <v>1100</v>
      </c>
      <c r="F1244" s="51">
        <f t="shared" si="46"/>
        <v>1.6769391896115142</v>
      </c>
      <c r="G1244" s="50">
        <f t="shared" si="47"/>
        <v>1.8968323245059353</v>
      </c>
      <c r="H1244" s="90">
        <v>579.91420000000005</v>
      </c>
      <c r="I1244" s="88" t="s">
        <v>39</v>
      </c>
      <c r="J1244" s="55" t="s">
        <v>472</v>
      </c>
      <c r="K1244" s="89" t="s">
        <v>1090</v>
      </c>
      <c r="L1244" s="93" t="s">
        <v>1052</v>
      </c>
      <c r="M1244" s="45" t="s">
        <v>473</v>
      </c>
    </row>
    <row r="1245" spans="1:13" ht="12.75" customHeight="1" x14ac:dyDescent="0.2">
      <c r="A1245" s="85">
        <v>42111</v>
      </c>
      <c r="B1245" s="97" t="s">
        <v>1310</v>
      </c>
      <c r="C1245" s="125" t="s">
        <v>94</v>
      </c>
      <c r="D1245" s="126" t="s">
        <v>8</v>
      </c>
      <c r="E1245" s="87">
        <v>200</v>
      </c>
      <c r="F1245" s="51">
        <f t="shared" si="46"/>
        <v>0.30489803447482078</v>
      </c>
      <c r="G1245" s="50">
        <f t="shared" si="47"/>
        <v>0.34487860445562463</v>
      </c>
      <c r="H1245" s="90">
        <v>579.91420000000005</v>
      </c>
      <c r="I1245" s="88" t="s">
        <v>39</v>
      </c>
      <c r="J1245" s="55" t="s">
        <v>472</v>
      </c>
      <c r="K1245" s="89" t="s">
        <v>1090</v>
      </c>
      <c r="L1245" s="93" t="s">
        <v>1052</v>
      </c>
      <c r="M1245" s="45" t="s">
        <v>473</v>
      </c>
    </row>
    <row r="1246" spans="1:13" ht="12.75" customHeight="1" x14ac:dyDescent="0.2">
      <c r="A1246" s="85">
        <v>42111</v>
      </c>
      <c r="B1246" s="97" t="s">
        <v>1318</v>
      </c>
      <c r="C1246" s="125" t="s">
        <v>94</v>
      </c>
      <c r="D1246" s="126" t="s">
        <v>8</v>
      </c>
      <c r="E1246" s="87">
        <v>1700</v>
      </c>
      <c r="F1246" s="51">
        <f t="shared" si="46"/>
        <v>2.5916332930359767</v>
      </c>
      <c r="G1246" s="50">
        <f t="shared" si="47"/>
        <v>2.9314681378728094</v>
      </c>
      <c r="H1246" s="90">
        <v>579.91420000000005</v>
      </c>
      <c r="I1246" s="88" t="s">
        <v>39</v>
      </c>
      <c r="J1246" s="55" t="s">
        <v>472</v>
      </c>
      <c r="K1246" s="89" t="s">
        <v>1090</v>
      </c>
      <c r="L1246" s="93" t="s">
        <v>1052</v>
      </c>
      <c r="M1246" s="45" t="s">
        <v>473</v>
      </c>
    </row>
    <row r="1247" spans="1:13" ht="12.75" customHeight="1" x14ac:dyDescent="0.2">
      <c r="A1247" s="85">
        <v>42111</v>
      </c>
      <c r="B1247" s="97" t="s">
        <v>1312</v>
      </c>
      <c r="C1247" s="125" t="s">
        <v>94</v>
      </c>
      <c r="D1247" s="126" t="s">
        <v>8</v>
      </c>
      <c r="E1247" s="87">
        <v>200</v>
      </c>
      <c r="F1247" s="51">
        <f t="shared" si="46"/>
        <v>0.30489803447482078</v>
      </c>
      <c r="G1247" s="50">
        <f t="shared" si="47"/>
        <v>0.34487860445562463</v>
      </c>
      <c r="H1247" s="90">
        <v>579.91420000000005</v>
      </c>
      <c r="I1247" s="88" t="s">
        <v>39</v>
      </c>
      <c r="J1247" s="55" t="s">
        <v>472</v>
      </c>
      <c r="K1247" s="89" t="s">
        <v>1090</v>
      </c>
      <c r="L1247" s="93" t="s">
        <v>1052</v>
      </c>
      <c r="M1247" s="45" t="s">
        <v>473</v>
      </c>
    </row>
    <row r="1248" spans="1:13" ht="12.75" customHeight="1" x14ac:dyDescent="0.2">
      <c r="A1248" s="85">
        <v>42111</v>
      </c>
      <c r="B1248" s="97" t="s">
        <v>1313</v>
      </c>
      <c r="C1248" s="125" t="s">
        <v>94</v>
      </c>
      <c r="D1248" s="126" t="s">
        <v>8</v>
      </c>
      <c r="E1248" s="87">
        <v>200</v>
      </c>
      <c r="F1248" s="51">
        <f t="shared" si="46"/>
        <v>0.30489803447482078</v>
      </c>
      <c r="G1248" s="50">
        <f t="shared" si="47"/>
        <v>0.34487860445562463</v>
      </c>
      <c r="H1248" s="90">
        <v>579.91420000000005</v>
      </c>
      <c r="I1248" s="88" t="s">
        <v>39</v>
      </c>
      <c r="J1248" s="55" t="s">
        <v>472</v>
      </c>
      <c r="K1248" s="89" t="s">
        <v>1090</v>
      </c>
      <c r="L1248" s="93" t="s">
        <v>1052</v>
      </c>
      <c r="M1248" s="45" t="s">
        <v>473</v>
      </c>
    </row>
    <row r="1249" spans="1:13" ht="12.75" customHeight="1" x14ac:dyDescent="0.2">
      <c r="A1249" s="85">
        <v>42111</v>
      </c>
      <c r="B1249" s="97" t="s">
        <v>1314</v>
      </c>
      <c r="C1249" s="125" t="s">
        <v>94</v>
      </c>
      <c r="D1249" s="126" t="s">
        <v>8</v>
      </c>
      <c r="E1249" s="87">
        <v>200</v>
      </c>
      <c r="F1249" s="51">
        <f t="shared" si="46"/>
        <v>0.30489803447482078</v>
      </c>
      <c r="G1249" s="50">
        <f t="shared" si="47"/>
        <v>0.34487860445562463</v>
      </c>
      <c r="H1249" s="90">
        <v>579.91420000000005</v>
      </c>
      <c r="I1249" s="88" t="s">
        <v>39</v>
      </c>
      <c r="J1249" s="55" t="s">
        <v>472</v>
      </c>
      <c r="K1249" s="89" t="s">
        <v>1090</v>
      </c>
      <c r="L1249" s="93" t="s">
        <v>1052</v>
      </c>
      <c r="M1249" s="45" t="s">
        <v>473</v>
      </c>
    </row>
    <row r="1250" spans="1:13" ht="12.75" customHeight="1" x14ac:dyDescent="0.2">
      <c r="A1250" s="85">
        <v>42111</v>
      </c>
      <c r="B1250" s="97" t="s">
        <v>1302</v>
      </c>
      <c r="C1250" s="125" t="s">
        <v>249</v>
      </c>
      <c r="D1250" s="126" t="s">
        <v>8</v>
      </c>
      <c r="E1250" s="87">
        <v>3000</v>
      </c>
      <c r="F1250" s="51">
        <f t="shared" si="46"/>
        <v>4.5734705171223116</v>
      </c>
      <c r="G1250" s="50">
        <f t="shared" si="47"/>
        <v>5.1731790668343693</v>
      </c>
      <c r="H1250" s="90">
        <v>579.91420000000005</v>
      </c>
      <c r="I1250" s="88" t="s">
        <v>39</v>
      </c>
      <c r="J1250" s="55" t="s">
        <v>472</v>
      </c>
      <c r="K1250" s="89" t="s">
        <v>1090</v>
      </c>
      <c r="L1250" s="93" t="s">
        <v>1052</v>
      </c>
      <c r="M1250" s="45" t="s">
        <v>473</v>
      </c>
    </row>
    <row r="1251" spans="1:13" ht="12.75" customHeight="1" x14ac:dyDescent="0.2">
      <c r="A1251" s="85">
        <v>42111</v>
      </c>
      <c r="B1251" s="97" t="s">
        <v>1416</v>
      </c>
      <c r="C1251" s="125" t="s">
        <v>249</v>
      </c>
      <c r="D1251" s="126" t="s">
        <v>8</v>
      </c>
      <c r="E1251" s="87">
        <v>5000</v>
      </c>
      <c r="F1251" s="51">
        <f t="shared" si="46"/>
        <v>7.6224508618705187</v>
      </c>
      <c r="G1251" s="50">
        <f t="shared" si="47"/>
        <v>8.6219651113906153</v>
      </c>
      <c r="H1251" s="90">
        <v>579.91420000000005</v>
      </c>
      <c r="I1251" s="88" t="s">
        <v>39</v>
      </c>
      <c r="J1251" s="55" t="s">
        <v>472</v>
      </c>
      <c r="K1251" s="89" t="s">
        <v>1090</v>
      </c>
      <c r="L1251" s="93" t="s">
        <v>1052</v>
      </c>
      <c r="M1251" s="45" t="s">
        <v>473</v>
      </c>
    </row>
    <row r="1252" spans="1:13" ht="12.75" customHeight="1" x14ac:dyDescent="0.2">
      <c r="A1252" s="85">
        <v>42111</v>
      </c>
      <c r="B1252" s="97" t="s">
        <v>1387</v>
      </c>
      <c r="C1252" s="125" t="s">
        <v>94</v>
      </c>
      <c r="D1252" s="126" t="s">
        <v>8</v>
      </c>
      <c r="E1252" s="87">
        <v>2600</v>
      </c>
      <c r="F1252" s="51">
        <f t="shared" si="46"/>
        <v>3.9636744481726698</v>
      </c>
      <c r="G1252" s="50">
        <f t="shared" si="47"/>
        <v>4.48342185792312</v>
      </c>
      <c r="H1252" s="90">
        <v>579.91420000000005</v>
      </c>
      <c r="I1252" s="88" t="s">
        <v>12</v>
      </c>
      <c r="J1252" s="55" t="s">
        <v>472</v>
      </c>
      <c r="K1252" s="89" t="s">
        <v>1084</v>
      </c>
      <c r="L1252" s="93" t="s">
        <v>1052</v>
      </c>
      <c r="M1252" s="45" t="s">
        <v>473</v>
      </c>
    </row>
    <row r="1253" spans="1:13" ht="12.75" customHeight="1" x14ac:dyDescent="0.2">
      <c r="A1253" s="85">
        <v>42111</v>
      </c>
      <c r="B1253" s="97" t="s">
        <v>1419</v>
      </c>
      <c r="C1253" s="125" t="s">
        <v>249</v>
      </c>
      <c r="D1253" s="126" t="s">
        <v>8</v>
      </c>
      <c r="E1253" s="87">
        <v>5000</v>
      </c>
      <c r="F1253" s="51">
        <f t="shared" si="46"/>
        <v>7.6224508618705187</v>
      </c>
      <c r="G1253" s="50">
        <f t="shared" si="47"/>
        <v>8.6219651113906153</v>
      </c>
      <c r="H1253" s="90">
        <v>579.91420000000005</v>
      </c>
      <c r="I1253" s="88" t="s">
        <v>12</v>
      </c>
      <c r="J1253" s="55" t="s">
        <v>472</v>
      </c>
      <c r="K1253" s="89" t="s">
        <v>1084</v>
      </c>
      <c r="L1253" s="93" t="s">
        <v>1052</v>
      </c>
      <c r="M1253" s="45" t="s">
        <v>473</v>
      </c>
    </row>
    <row r="1254" spans="1:13" ht="12.75" customHeight="1" x14ac:dyDescent="0.2">
      <c r="A1254" s="85">
        <v>42111</v>
      </c>
      <c r="B1254" s="97" t="s">
        <v>1388</v>
      </c>
      <c r="C1254" s="125" t="s">
        <v>249</v>
      </c>
      <c r="D1254" s="126" t="s">
        <v>8</v>
      </c>
      <c r="E1254" s="87">
        <v>3000</v>
      </c>
      <c r="F1254" s="51">
        <f t="shared" si="46"/>
        <v>4.5734705171223116</v>
      </c>
      <c r="G1254" s="50">
        <f t="shared" si="47"/>
        <v>5.1731790668343693</v>
      </c>
      <c r="H1254" s="90">
        <v>579.91420000000005</v>
      </c>
      <c r="I1254" s="88" t="s">
        <v>12</v>
      </c>
      <c r="J1254" s="55" t="s">
        <v>472</v>
      </c>
      <c r="K1254" s="89" t="s">
        <v>1084</v>
      </c>
      <c r="L1254" s="93" t="s">
        <v>1052</v>
      </c>
      <c r="M1254" s="45" t="s">
        <v>473</v>
      </c>
    </row>
    <row r="1255" spans="1:13" ht="12.75" customHeight="1" x14ac:dyDescent="0.2">
      <c r="A1255" s="85">
        <v>42111</v>
      </c>
      <c r="B1255" s="97" t="s">
        <v>1389</v>
      </c>
      <c r="C1255" s="125" t="s">
        <v>215</v>
      </c>
      <c r="D1255" s="126" t="s">
        <v>8</v>
      </c>
      <c r="E1255" s="87">
        <v>2250</v>
      </c>
      <c r="F1255" s="51">
        <f t="shared" si="46"/>
        <v>3.4301028878417337</v>
      </c>
      <c r="G1255" s="50">
        <f t="shared" si="47"/>
        <v>3.8798843001257768</v>
      </c>
      <c r="H1255" s="90">
        <v>579.91420000000005</v>
      </c>
      <c r="I1255" s="88" t="s">
        <v>12</v>
      </c>
      <c r="J1255" s="55" t="s">
        <v>472</v>
      </c>
      <c r="K1255" s="89" t="s">
        <v>1084</v>
      </c>
      <c r="L1255" s="93" t="s">
        <v>1052</v>
      </c>
      <c r="M1255" s="45" t="s">
        <v>473</v>
      </c>
    </row>
    <row r="1256" spans="1:13" ht="12.75" customHeight="1" x14ac:dyDescent="0.2">
      <c r="A1256" s="85">
        <v>42112</v>
      </c>
      <c r="B1256" s="97" t="s">
        <v>1319</v>
      </c>
      <c r="C1256" s="125" t="s">
        <v>94</v>
      </c>
      <c r="D1256" s="126" t="s">
        <v>8</v>
      </c>
      <c r="E1256" s="87">
        <v>200</v>
      </c>
      <c r="F1256" s="51">
        <f t="shared" si="46"/>
        <v>0.30489803447482078</v>
      </c>
      <c r="G1256" s="50">
        <f t="shared" si="47"/>
        <v>0.34487860445562463</v>
      </c>
      <c r="H1256" s="90">
        <v>579.91420000000005</v>
      </c>
      <c r="I1256" s="88" t="s">
        <v>39</v>
      </c>
      <c r="J1256" s="55" t="s">
        <v>472</v>
      </c>
      <c r="K1256" s="89" t="s">
        <v>1090</v>
      </c>
      <c r="L1256" s="93" t="s">
        <v>1052</v>
      </c>
      <c r="M1256" s="45" t="s">
        <v>473</v>
      </c>
    </row>
    <row r="1257" spans="1:13" ht="12.75" customHeight="1" x14ac:dyDescent="0.2">
      <c r="A1257" s="85">
        <v>42112</v>
      </c>
      <c r="B1257" s="97" t="s">
        <v>1305</v>
      </c>
      <c r="C1257" s="125" t="s">
        <v>94</v>
      </c>
      <c r="D1257" s="126" t="s">
        <v>8</v>
      </c>
      <c r="E1257" s="87">
        <v>200</v>
      </c>
      <c r="F1257" s="51">
        <f t="shared" si="46"/>
        <v>0.30489803447482078</v>
      </c>
      <c r="G1257" s="50">
        <f t="shared" si="47"/>
        <v>0.34487860445562463</v>
      </c>
      <c r="H1257" s="90">
        <v>579.91420000000005</v>
      </c>
      <c r="I1257" s="88" t="s">
        <v>39</v>
      </c>
      <c r="J1257" s="55" t="s">
        <v>472</v>
      </c>
      <c r="K1257" s="89" t="s">
        <v>1090</v>
      </c>
      <c r="L1257" s="93" t="s">
        <v>1052</v>
      </c>
      <c r="M1257" s="45" t="s">
        <v>473</v>
      </c>
    </row>
    <row r="1258" spans="1:13" ht="12.75" customHeight="1" x14ac:dyDescent="0.2">
      <c r="A1258" s="85">
        <v>42112</v>
      </c>
      <c r="B1258" s="97" t="s">
        <v>1320</v>
      </c>
      <c r="C1258" s="125" t="s">
        <v>94</v>
      </c>
      <c r="D1258" s="126" t="s">
        <v>8</v>
      </c>
      <c r="E1258" s="87">
        <v>400</v>
      </c>
      <c r="F1258" s="51">
        <f t="shared" si="46"/>
        <v>0.60979606894964156</v>
      </c>
      <c r="G1258" s="50">
        <f t="shared" si="47"/>
        <v>0.68975720891124925</v>
      </c>
      <c r="H1258" s="90">
        <v>579.91420000000005</v>
      </c>
      <c r="I1258" s="88" t="s">
        <v>39</v>
      </c>
      <c r="J1258" s="55" t="s">
        <v>472</v>
      </c>
      <c r="K1258" s="89" t="s">
        <v>1090</v>
      </c>
      <c r="L1258" s="93" t="s">
        <v>1052</v>
      </c>
      <c r="M1258" s="45" t="s">
        <v>473</v>
      </c>
    </row>
    <row r="1259" spans="1:13" ht="12.75" customHeight="1" x14ac:dyDescent="0.2">
      <c r="A1259" s="85">
        <v>42112</v>
      </c>
      <c r="B1259" s="97" t="s">
        <v>1321</v>
      </c>
      <c r="C1259" s="125" t="s">
        <v>94</v>
      </c>
      <c r="D1259" s="126" t="s">
        <v>8</v>
      </c>
      <c r="E1259" s="87">
        <v>400</v>
      </c>
      <c r="F1259" s="51">
        <f t="shared" si="46"/>
        <v>0.60979606894964156</v>
      </c>
      <c r="G1259" s="50">
        <f t="shared" si="47"/>
        <v>0.68975720891124925</v>
      </c>
      <c r="H1259" s="90">
        <v>579.91420000000005</v>
      </c>
      <c r="I1259" s="88" t="s">
        <v>39</v>
      </c>
      <c r="J1259" s="55" t="s">
        <v>472</v>
      </c>
      <c r="K1259" s="89" t="s">
        <v>1090</v>
      </c>
      <c r="L1259" s="93" t="s">
        <v>1052</v>
      </c>
      <c r="M1259" s="45" t="s">
        <v>473</v>
      </c>
    </row>
    <row r="1260" spans="1:13" ht="12.75" customHeight="1" x14ac:dyDescent="0.2">
      <c r="A1260" s="85">
        <v>42112</v>
      </c>
      <c r="B1260" s="97" t="s">
        <v>1322</v>
      </c>
      <c r="C1260" s="125" t="s">
        <v>94</v>
      </c>
      <c r="D1260" s="126" t="s">
        <v>8</v>
      </c>
      <c r="E1260" s="87">
        <v>400</v>
      </c>
      <c r="F1260" s="51">
        <f t="shared" si="46"/>
        <v>0.60979606894964156</v>
      </c>
      <c r="G1260" s="50">
        <f t="shared" si="47"/>
        <v>0.68975720891124925</v>
      </c>
      <c r="H1260" s="90">
        <v>579.91420000000005</v>
      </c>
      <c r="I1260" s="88" t="s">
        <v>39</v>
      </c>
      <c r="J1260" s="55" t="s">
        <v>472</v>
      </c>
      <c r="K1260" s="89" t="s">
        <v>1090</v>
      </c>
      <c r="L1260" s="93" t="s">
        <v>1052</v>
      </c>
      <c r="M1260" s="45" t="s">
        <v>473</v>
      </c>
    </row>
    <row r="1261" spans="1:13" ht="12.75" customHeight="1" x14ac:dyDescent="0.2">
      <c r="A1261" s="85">
        <v>42112</v>
      </c>
      <c r="B1261" s="97" t="s">
        <v>1323</v>
      </c>
      <c r="C1261" s="125" t="s">
        <v>94</v>
      </c>
      <c r="D1261" s="126" t="s">
        <v>8</v>
      </c>
      <c r="E1261" s="87">
        <v>400</v>
      </c>
      <c r="F1261" s="51">
        <f t="shared" si="46"/>
        <v>0.60979606894964156</v>
      </c>
      <c r="G1261" s="50">
        <f t="shared" si="47"/>
        <v>0.68975720891124925</v>
      </c>
      <c r="H1261" s="90">
        <v>579.91420000000005</v>
      </c>
      <c r="I1261" s="88" t="s">
        <v>39</v>
      </c>
      <c r="J1261" s="55" t="s">
        <v>472</v>
      </c>
      <c r="K1261" s="89" t="s">
        <v>1090</v>
      </c>
      <c r="L1261" s="93" t="s">
        <v>1052</v>
      </c>
      <c r="M1261" s="45" t="s">
        <v>473</v>
      </c>
    </row>
    <row r="1262" spans="1:13" ht="12.75" customHeight="1" x14ac:dyDescent="0.2">
      <c r="A1262" s="85">
        <v>42112</v>
      </c>
      <c r="B1262" s="97" t="s">
        <v>1324</v>
      </c>
      <c r="C1262" s="125" t="s">
        <v>94</v>
      </c>
      <c r="D1262" s="126" t="s">
        <v>8</v>
      </c>
      <c r="E1262" s="87">
        <v>200</v>
      </c>
      <c r="F1262" s="51">
        <f t="shared" si="46"/>
        <v>0.30489803447482078</v>
      </c>
      <c r="G1262" s="50">
        <f t="shared" si="47"/>
        <v>0.34487860445562463</v>
      </c>
      <c r="H1262" s="90">
        <v>579.91420000000005</v>
      </c>
      <c r="I1262" s="88" t="s">
        <v>39</v>
      </c>
      <c r="J1262" s="55" t="s">
        <v>472</v>
      </c>
      <c r="K1262" s="89" t="s">
        <v>1090</v>
      </c>
      <c r="L1262" s="93" t="s">
        <v>1052</v>
      </c>
      <c r="M1262" s="45" t="s">
        <v>473</v>
      </c>
    </row>
    <row r="1263" spans="1:13" ht="12.75" customHeight="1" x14ac:dyDescent="0.2">
      <c r="A1263" s="85">
        <v>42112</v>
      </c>
      <c r="B1263" s="97" t="s">
        <v>1300</v>
      </c>
      <c r="C1263" s="125" t="s">
        <v>215</v>
      </c>
      <c r="D1263" s="126" t="s">
        <v>8</v>
      </c>
      <c r="E1263" s="87">
        <v>2100</v>
      </c>
      <c r="F1263" s="51">
        <f t="shared" si="46"/>
        <v>3.201429361985618</v>
      </c>
      <c r="G1263" s="50">
        <f t="shared" si="47"/>
        <v>3.6212253467840583</v>
      </c>
      <c r="H1263" s="90">
        <v>579.91420000000005</v>
      </c>
      <c r="I1263" s="88" t="s">
        <v>39</v>
      </c>
      <c r="J1263" s="55" t="s">
        <v>472</v>
      </c>
      <c r="K1263" s="89" t="s">
        <v>1090</v>
      </c>
      <c r="L1263" s="93" t="s">
        <v>1052</v>
      </c>
      <c r="M1263" s="45" t="s">
        <v>473</v>
      </c>
    </row>
    <row r="1264" spans="1:13" ht="12.75" customHeight="1" x14ac:dyDescent="0.2">
      <c r="A1264" s="85">
        <v>42112</v>
      </c>
      <c r="B1264" s="97" t="s">
        <v>1302</v>
      </c>
      <c r="C1264" s="125" t="s">
        <v>249</v>
      </c>
      <c r="D1264" s="126" t="s">
        <v>8</v>
      </c>
      <c r="E1264" s="87">
        <v>3000</v>
      </c>
      <c r="F1264" s="51">
        <f t="shared" ref="F1264:F1327" si="48">E1264/655.957</f>
        <v>4.5734705171223116</v>
      </c>
      <c r="G1264" s="50">
        <f t="shared" ref="G1264:G1327" si="49">E1264/H1264</f>
        <v>5.1731790668343693</v>
      </c>
      <c r="H1264" s="90">
        <v>579.91420000000005</v>
      </c>
      <c r="I1264" s="88" t="s">
        <v>39</v>
      </c>
      <c r="J1264" s="55" t="s">
        <v>472</v>
      </c>
      <c r="K1264" s="89" t="s">
        <v>1090</v>
      </c>
      <c r="L1264" s="93" t="s">
        <v>1052</v>
      </c>
      <c r="M1264" s="45" t="s">
        <v>473</v>
      </c>
    </row>
    <row r="1265" spans="1:13" ht="12.75" customHeight="1" x14ac:dyDescent="0.2">
      <c r="A1265" s="85">
        <v>42112</v>
      </c>
      <c r="B1265" s="97" t="s">
        <v>1416</v>
      </c>
      <c r="C1265" s="125" t="s">
        <v>249</v>
      </c>
      <c r="D1265" s="126" t="s">
        <v>8</v>
      </c>
      <c r="E1265" s="87">
        <v>5000</v>
      </c>
      <c r="F1265" s="51">
        <f t="shared" si="48"/>
        <v>7.6224508618705187</v>
      </c>
      <c r="G1265" s="50">
        <f t="shared" si="49"/>
        <v>8.6219651113906153</v>
      </c>
      <c r="H1265" s="90">
        <v>579.91420000000005</v>
      </c>
      <c r="I1265" s="88" t="s">
        <v>39</v>
      </c>
      <c r="J1265" s="55" t="s">
        <v>472</v>
      </c>
      <c r="K1265" s="89" t="s">
        <v>1090</v>
      </c>
      <c r="L1265" s="93" t="s">
        <v>1052</v>
      </c>
      <c r="M1265" s="45" t="s">
        <v>473</v>
      </c>
    </row>
    <row r="1266" spans="1:13" ht="12.75" customHeight="1" x14ac:dyDescent="0.2">
      <c r="A1266" s="85">
        <v>42112</v>
      </c>
      <c r="B1266" s="97" t="s">
        <v>1300</v>
      </c>
      <c r="C1266" s="125" t="s">
        <v>215</v>
      </c>
      <c r="D1266" s="126" t="s">
        <v>8</v>
      </c>
      <c r="E1266" s="87">
        <v>900</v>
      </c>
      <c r="F1266" s="51">
        <f t="shared" si="48"/>
        <v>1.3720411551366933</v>
      </c>
      <c r="G1266" s="50">
        <f t="shared" si="49"/>
        <v>1.5519537200503108</v>
      </c>
      <c r="H1266" s="90">
        <v>579.91420000000005</v>
      </c>
      <c r="I1266" s="88" t="s">
        <v>39</v>
      </c>
      <c r="J1266" s="55" t="s">
        <v>472</v>
      </c>
      <c r="K1266" s="89" t="s">
        <v>1090</v>
      </c>
      <c r="L1266" s="93" t="s">
        <v>1052</v>
      </c>
      <c r="M1266" s="45" t="s">
        <v>473</v>
      </c>
    </row>
    <row r="1267" spans="1:13" ht="12.75" customHeight="1" x14ac:dyDescent="0.2">
      <c r="A1267" s="85">
        <v>42112</v>
      </c>
      <c r="B1267" s="97" t="s">
        <v>1387</v>
      </c>
      <c r="C1267" s="125" t="s">
        <v>94</v>
      </c>
      <c r="D1267" s="126" t="s">
        <v>8</v>
      </c>
      <c r="E1267" s="87">
        <v>2000</v>
      </c>
      <c r="F1267" s="51">
        <f t="shared" si="48"/>
        <v>3.0489803447482076</v>
      </c>
      <c r="G1267" s="50">
        <f t="shared" si="49"/>
        <v>3.4487860445562459</v>
      </c>
      <c r="H1267" s="90">
        <v>579.91420000000005</v>
      </c>
      <c r="I1267" s="88" t="s">
        <v>12</v>
      </c>
      <c r="J1267" s="55" t="s">
        <v>472</v>
      </c>
      <c r="K1267" s="89" t="s">
        <v>1084</v>
      </c>
      <c r="L1267" s="93" t="s">
        <v>1052</v>
      </c>
      <c r="M1267" s="45" t="s">
        <v>473</v>
      </c>
    </row>
    <row r="1268" spans="1:13" ht="12.75" customHeight="1" x14ac:dyDescent="0.2">
      <c r="A1268" s="85">
        <v>42112</v>
      </c>
      <c r="B1268" s="97" t="s">
        <v>1388</v>
      </c>
      <c r="C1268" s="125" t="s">
        <v>249</v>
      </c>
      <c r="D1268" s="126" t="s">
        <v>8</v>
      </c>
      <c r="E1268" s="87">
        <v>3000</v>
      </c>
      <c r="F1268" s="51">
        <f t="shared" si="48"/>
        <v>4.5734705171223116</v>
      </c>
      <c r="G1268" s="50">
        <f t="shared" si="49"/>
        <v>5.1731790668343693</v>
      </c>
      <c r="H1268" s="90">
        <v>579.91420000000005</v>
      </c>
      <c r="I1268" s="88" t="s">
        <v>12</v>
      </c>
      <c r="J1268" s="55" t="s">
        <v>472</v>
      </c>
      <c r="K1268" s="89" t="s">
        <v>1084</v>
      </c>
      <c r="L1268" s="93" t="s">
        <v>1052</v>
      </c>
      <c r="M1268" s="45" t="s">
        <v>473</v>
      </c>
    </row>
    <row r="1269" spans="1:13" ht="12.75" customHeight="1" x14ac:dyDescent="0.2">
      <c r="A1269" s="85">
        <v>42112</v>
      </c>
      <c r="B1269" s="97" t="s">
        <v>1419</v>
      </c>
      <c r="C1269" s="125" t="s">
        <v>249</v>
      </c>
      <c r="D1269" s="126" t="s">
        <v>8</v>
      </c>
      <c r="E1269" s="87">
        <v>5000</v>
      </c>
      <c r="F1269" s="51">
        <f t="shared" si="48"/>
        <v>7.6224508618705187</v>
      </c>
      <c r="G1269" s="50">
        <f t="shared" si="49"/>
        <v>8.6219651113906153</v>
      </c>
      <c r="H1269" s="90">
        <v>579.91420000000005</v>
      </c>
      <c r="I1269" s="88" t="s">
        <v>12</v>
      </c>
      <c r="J1269" s="55" t="s">
        <v>472</v>
      </c>
      <c r="K1269" s="89" t="s">
        <v>1084</v>
      </c>
      <c r="L1269" s="93" t="s">
        <v>1052</v>
      </c>
      <c r="M1269" s="45" t="s">
        <v>473</v>
      </c>
    </row>
    <row r="1270" spans="1:13" ht="12.75" customHeight="1" x14ac:dyDescent="0.2">
      <c r="A1270" s="85">
        <v>42112</v>
      </c>
      <c r="B1270" s="97" t="s">
        <v>1389</v>
      </c>
      <c r="C1270" s="125" t="s">
        <v>215</v>
      </c>
      <c r="D1270" s="126" t="s">
        <v>8</v>
      </c>
      <c r="E1270" s="87">
        <v>2500</v>
      </c>
      <c r="F1270" s="51">
        <f t="shared" si="48"/>
        <v>3.8112254309352593</v>
      </c>
      <c r="G1270" s="50">
        <f t="shared" si="49"/>
        <v>4.3109825556953076</v>
      </c>
      <c r="H1270" s="90">
        <v>579.91420000000005</v>
      </c>
      <c r="I1270" s="88" t="s">
        <v>12</v>
      </c>
      <c r="J1270" s="55" t="s">
        <v>472</v>
      </c>
      <c r="K1270" s="89" t="s">
        <v>1084</v>
      </c>
      <c r="L1270" s="93" t="s">
        <v>1052</v>
      </c>
      <c r="M1270" s="45" t="s">
        <v>473</v>
      </c>
    </row>
    <row r="1271" spans="1:13" ht="12.75" customHeight="1" x14ac:dyDescent="0.2">
      <c r="A1271" s="85">
        <v>42113</v>
      </c>
      <c r="B1271" s="97" t="s">
        <v>1325</v>
      </c>
      <c r="C1271" s="125" t="s">
        <v>94</v>
      </c>
      <c r="D1271" s="126" t="s">
        <v>8</v>
      </c>
      <c r="E1271" s="87">
        <v>400</v>
      </c>
      <c r="F1271" s="51">
        <f t="shared" si="48"/>
        <v>0.60979606894964156</v>
      </c>
      <c r="G1271" s="50">
        <f t="shared" si="49"/>
        <v>0.68975720891124925</v>
      </c>
      <c r="H1271" s="90">
        <v>579.91420000000005</v>
      </c>
      <c r="I1271" s="88" t="s">
        <v>39</v>
      </c>
      <c r="J1271" s="55" t="s">
        <v>472</v>
      </c>
      <c r="K1271" s="89" t="s">
        <v>1090</v>
      </c>
      <c r="L1271" s="93" t="s">
        <v>1052</v>
      </c>
      <c r="M1271" s="45" t="s">
        <v>473</v>
      </c>
    </row>
    <row r="1272" spans="1:13" ht="12.75" customHeight="1" x14ac:dyDescent="0.2">
      <c r="A1272" s="85">
        <v>42113</v>
      </c>
      <c r="B1272" s="97" t="s">
        <v>1326</v>
      </c>
      <c r="C1272" s="125" t="s">
        <v>94</v>
      </c>
      <c r="D1272" s="126" t="s">
        <v>8</v>
      </c>
      <c r="E1272" s="87">
        <v>400</v>
      </c>
      <c r="F1272" s="51">
        <f t="shared" si="48"/>
        <v>0.60979606894964156</v>
      </c>
      <c r="G1272" s="50">
        <f t="shared" si="49"/>
        <v>0.68975720891124925</v>
      </c>
      <c r="H1272" s="90">
        <v>579.91420000000005</v>
      </c>
      <c r="I1272" s="88" t="s">
        <v>39</v>
      </c>
      <c r="J1272" s="55" t="s">
        <v>472</v>
      </c>
      <c r="K1272" s="89" t="s">
        <v>1090</v>
      </c>
      <c r="L1272" s="93" t="s">
        <v>1052</v>
      </c>
      <c r="M1272" s="45" t="s">
        <v>473</v>
      </c>
    </row>
    <row r="1273" spans="1:13" ht="12.75" customHeight="1" x14ac:dyDescent="0.2">
      <c r="A1273" s="85">
        <v>42113</v>
      </c>
      <c r="B1273" s="97" t="s">
        <v>1303</v>
      </c>
      <c r="C1273" s="125" t="s">
        <v>94</v>
      </c>
      <c r="D1273" s="126" t="s">
        <v>8</v>
      </c>
      <c r="E1273" s="87">
        <v>200</v>
      </c>
      <c r="F1273" s="51">
        <f t="shared" si="48"/>
        <v>0.30489803447482078</v>
      </c>
      <c r="G1273" s="50">
        <f t="shared" si="49"/>
        <v>0.34487860445562463</v>
      </c>
      <c r="H1273" s="90">
        <v>579.91420000000005</v>
      </c>
      <c r="I1273" s="88" t="s">
        <v>39</v>
      </c>
      <c r="J1273" s="55" t="s">
        <v>472</v>
      </c>
      <c r="K1273" s="89" t="s">
        <v>1090</v>
      </c>
      <c r="L1273" s="93" t="s">
        <v>1052</v>
      </c>
      <c r="M1273" s="45" t="s">
        <v>473</v>
      </c>
    </row>
    <row r="1274" spans="1:13" ht="12.75" customHeight="1" x14ac:dyDescent="0.2">
      <c r="A1274" s="85">
        <v>42113</v>
      </c>
      <c r="B1274" s="97" t="s">
        <v>1327</v>
      </c>
      <c r="C1274" s="125" t="s">
        <v>94</v>
      </c>
      <c r="D1274" s="126" t="s">
        <v>8</v>
      </c>
      <c r="E1274" s="87">
        <v>2500</v>
      </c>
      <c r="F1274" s="51">
        <f t="shared" si="48"/>
        <v>3.8112254309352593</v>
      </c>
      <c r="G1274" s="50">
        <f t="shared" si="49"/>
        <v>4.3109825556953076</v>
      </c>
      <c r="H1274" s="90">
        <v>579.91420000000005</v>
      </c>
      <c r="I1274" s="88" t="s">
        <v>39</v>
      </c>
      <c r="J1274" s="55" t="s">
        <v>472</v>
      </c>
      <c r="K1274" s="89" t="s">
        <v>1090</v>
      </c>
      <c r="L1274" s="93" t="s">
        <v>1052</v>
      </c>
      <c r="M1274" s="45" t="s">
        <v>473</v>
      </c>
    </row>
    <row r="1275" spans="1:13" ht="12.75" customHeight="1" x14ac:dyDescent="0.2">
      <c r="A1275" s="85">
        <v>42113</v>
      </c>
      <c r="B1275" s="97" t="s">
        <v>1328</v>
      </c>
      <c r="C1275" s="125" t="s">
        <v>94</v>
      </c>
      <c r="D1275" s="126" t="s">
        <v>8</v>
      </c>
      <c r="E1275" s="87">
        <v>500</v>
      </c>
      <c r="F1275" s="51">
        <f t="shared" si="48"/>
        <v>0.76224508618705189</v>
      </c>
      <c r="G1275" s="50">
        <f t="shared" si="49"/>
        <v>0.86219651113906148</v>
      </c>
      <c r="H1275" s="90">
        <v>579.91420000000005</v>
      </c>
      <c r="I1275" s="88" t="s">
        <v>39</v>
      </c>
      <c r="J1275" s="55" t="s">
        <v>472</v>
      </c>
      <c r="K1275" s="89" t="s">
        <v>1090</v>
      </c>
      <c r="L1275" s="93" t="s">
        <v>1052</v>
      </c>
      <c r="M1275" s="45" t="s">
        <v>473</v>
      </c>
    </row>
    <row r="1276" spans="1:13" ht="12.75" customHeight="1" x14ac:dyDescent="0.2">
      <c r="A1276" s="85">
        <v>42113</v>
      </c>
      <c r="B1276" s="97" t="s">
        <v>1329</v>
      </c>
      <c r="C1276" s="125" t="s">
        <v>94</v>
      </c>
      <c r="D1276" s="126" t="s">
        <v>8</v>
      </c>
      <c r="E1276" s="87">
        <v>2500</v>
      </c>
      <c r="F1276" s="51">
        <f t="shared" si="48"/>
        <v>3.8112254309352593</v>
      </c>
      <c r="G1276" s="50">
        <f t="shared" si="49"/>
        <v>4.3109825556953076</v>
      </c>
      <c r="H1276" s="90">
        <v>579.91420000000005</v>
      </c>
      <c r="I1276" s="88" t="s">
        <v>39</v>
      </c>
      <c r="J1276" s="55" t="s">
        <v>472</v>
      </c>
      <c r="K1276" s="89" t="s">
        <v>1090</v>
      </c>
      <c r="L1276" s="93" t="s">
        <v>1052</v>
      </c>
      <c r="M1276" s="45" t="s">
        <v>473</v>
      </c>
    </row>
    <row r="1277" spans="1:13" ht="12.75" customHeight="1" x14ac:dyDescent="0.2">
      <c r="A1277" s="85">
        <v>42113</v>
      </c>
      <c r="B1277" s="97" t="s">
        <v>1330</v>
      </c>
      <c r="C1277" s="125" t="s">
        <v>94</v>
      </c>
      <c r="D1277" s="126" t="s">
        <v>8</v>
      </c>
      <c r="E1277" s="87">
        <v>600</v>
      </c>
      <c r="F1277" s="51">
        <f t="shared" si="48"/>
        <v>0.91469410342446233</v>
      </c>
      <c r="G1277" s="50">
        <f t="shared" si="49"/>
        <v>1.0346358133668738</v>
      </c>
      <c r="H1277" s="90">
        <v>579.91420000000005</v>
      </c>
      <c r="I1277" s="88" t="s">
        <v>39</v>
      </c>
      <c r="J1277" s="55" t="s">
        <v>472</v>
      </c>
      <c r="K1277" s="89" t="s">
        <v>1090</v>
      </c>
      <c r="L1277" s="93" t="s">
        <v>1052</v>
      </c>
      <c r="M1277" s="45" t="s">
        <v>473</v>
      </c>
    </row>
    <row r="1278" spans="1:13" ht="12.75" customHeight="1" x14ac:dyDescent="0.2">
      <c r="A1278" s="85">
        <v>42113</v>
      </c>
      <c r="B1278" s="97" t="s">
        <v>1302</v>
      </c>
      <c r="C1278" s="125" t="s">
        <v>249</v>
      </c>
      <c r="D1278" s="126" t="s">
        <v>8</v>
      </c>
      <c r="E1278" s="87">
        <v>3000</v>
      </c>
      <c r="F1278" s="51">
        <f t="shared" si="48"/>
        <v>4.5734705171223116</v>
      </c>
      <c r="G1278" s="50">
        <f t="shared" si="49"/>
        <v>5.1731790668343693</v>
      </c>
      <c r="H1278" s="90">
        <v>579.91420000000005</v>
      </c>
      <c r="I1278" s="88" t="s">
        <v>39</v>
      </c>
      <c r="J1278" s="55" t="s">
        <v>472</v>
      </c>
      <c r="K1278" s="89" t="s">
        <v>1090</v>
      </c>
      <c r="L1278" s="93" t="s">
        <v>1052</v>
      </c>
      <c r="M1278" s="45" t="s">
        <v>473</v>
      </c>
    </row>
    <row r="1279" spans="1:13" ht="12.75" customHeight="1" x14ac:dyDescent="0.2">
      <c r="A1279" s="85">
        <v>42113</v>
      </c>
      <c r="B1279" s="97" t="s">
        <v>1390</v>
      </c>
      <c r="C1279" s="125" t="s">
        <v>94</v>
      </c>
      <c r="D1279" s="126" t="s">
        <v>8</v>
      </c>
      <c r="E1279" s="87">
        <v>200</v>
      </c>
      <c r="F1279" s="51">
        <f t="shared" si="48"/>
        <v>0.30489803447482078</v>
      </c>
      <c r="G1279" s="50">
        <f t="shared" si="49"/>
        <v>0.34487860445562463</v>
      </c>
      <c r="H1279" s="90">
        <v>579.91420000000005</v>
      </c>
      <c r="I1279" s="88" t="s">
        <v>12</v>
      </c>
      <c r="J1279" s="55" t="s">
        <v>472</v>
      </c>
      <c r="K1279" s="89" t="s">
        <v>1084</v>
      </c>
      <c r="L1279" s="93" t="s">
        <v>1052</v>
      </c>
      <c r="M1279" s="45" t="s">
        <v>473</v>
      </c>
    </row>
    <row r="1280" spans="1:13" ht="12.75" customHeight="1" x14ac:dyDescent="0.2">
      <c r="A1280" s="85">
        <v>42113</v>
      </c>
      <c r="B1280" s="97" t="s">
        <v>1391</v>
      </c>
      <c r="C1280" s="125" t="s">
        <v>94</v>
      </c>
      <c r="D1280" s="126" t="s">
        <v>8</v>
      </c>
      <c r="E1280" s="87">
        <v>6200</v>
      </c>
      <c r="F1280" s="51">
        <f t="shared" si="48"/>
        <v>9.451839068719444</v>
      </c>
      <c r="G1280" s="50">
        <f t="shared" si="49"/>
        <v>10.691236738124363</v>
      </c>
      <c r="H1280" s="90">
        <v>579.91420000000005</v>
      </c>
      <c r="I1280" s="88" t="s">
        <v>12</v>
      </c>
      <c r="J1280" s="55" t="s">
        <v>472</v>
      </c>
      <c r="K1280" s="89" t="s">
        <v>1084</v>
      </c>
      <c r="L1280" s="93" t="s">
        <v>1052</v>
      </c>
      <c r="M1280" s="45" t="s">
        <v>473</v>
      </c>
    </row>
    <row r="1281" spans="1:13" ht="12.75" customHeight="1" x14ac:dyDescent="0.2">
      <c r="A1281" s="85">
        <v>42113</v>
      </c>
      <c r="B1281" s="97" t="s">
        <v>1392</v>
      </c>
      <c r="C1281" s="125" t="s">
        <v>94</v>
      </c>
      <c r="D1281" s="126" t="s">
        <v>8</v>
      </c>
      <c r="E1281" s="87">
        <v>600</v>
      </c>
      <c r="F1281" s="51">
        <f t="shared" si="48"/>
        <v>0.91469410342446233</v>
      </c>
      <c r="G1281" s="50">
        <f t="shared" si="49"/>
        <v>1.0346358133668738</v>
      </c>
      <c r="H1281" s="90">
        <v>579.91420000000005</v>
      </c>
      <c r="I1281" s="88" t="s">
        <v>12</v>
      </c>
      <c r="J1281" s="55" t="s">
        <v>472</v>
      </c>
      <c r="K1281" s="89" t="s">
        <v>1084</v>
      </c>
      <c r="L1281" s="93" t="s">
        <v>1052</v>
      </c>
      <c r="M1281" s="45" t="s">
        <v>473</v>
      </c>
    </row>
    <row r="1282" spans="1:13" ht="12.75" customHeight="1" x14ac:dyDescent="0.2">
      <c r="A1282" s="85">
        <v>42113</v>
      </c>
      <c r="B1282" s="97" t="s">
        <v>1388</v>
      </c>
      <c r="C1282" s="125" t="s">
        <v>249</v>
      </c>
      <c r="D1282" s="126" t="s">
        <v>8</v>
      </c>
      <c r="E1282" s="87">
        <v>3000</v>
      </c>
      <c r="F1282" s="51">
        <f t="shared" si="48"/>
        <v>4.5734705171223116</v>
      </c>
      <c r="G1282" s="50">
        <f t="shared" si="49"/>
        <v>5.1731790668343693</v>
      </c>
      <c r="H1282" s="90">
        <v>579.91420000000005</v>
      </c>
      <c r="I1282" s="88" t="s">
        <v>12</v>
      </c>
      <c r="J1282" s="55" t="s">
        <v>472</v>
      </c>
      <c r="K1282" s="89" t="s">
        <v>1084</v>
      </c>
      <c r="L1282" s="93" t="s">
        <v>1052</v>
      </c>
      <c r="M1282" s="45" t="s">
        <v>473</v>
      </c>
    </row>
    <row r="1283" spans="1:13" ht="12.75" customHeight="1" x14ac:dyDescent="0.2">
      <c r="A1283" s="85">
        <v>42116</v>
      </c>
      <c r="B1283" s="43" t="s">
        <v>1154</v>
      </c>
      <c r="C1283" s="130" t="s">
        <v>110</v>
      </c>
      <c r="D1283" s="142" t="s">
        <v>9</v>
      </c>
      <c r="E1283" s="87">
        <v>25000</v>
      </c>
      <c r="F1283" s="51">
        <f t="shared" si="48"/>
        <v>38.112254309352593</v>
      </c>
      <c r="G1283" s="50">
        <f t="shared" si="49"/>
        <v>43.109825556953076</v>
      </c>
      <c r="H1283" s="90">
        <v>579.91420000000005</v>
      </c>
      <c r="I1283" s="88" t="s">
        <v>35</v>
      </c>
      <c r="J1283" s="55" t="s">
        <v>472</v>
      </c>
      <c r="K1283" s="90" t="s">
        <v>1099</v>
      </c>
      <c r="L1283" s="93" t="s">
        <v>1052</v>
      </c>
      <c r="M1283" s="45" t="s">
        <v>473</v>
      </c>
    </row>
    <row r="1284" spans="1:13" ht="12.75" customHeight="1" x14ac:dyDescent="0.2">
      <c r="A1284" s="85">
        <v>42116</v>
      </c>
      <c r="B1284" s="43" t="s">
        <v>1155</v>
      </c>
      <c r="C1284" s="130" t="s">
        <v>94</v>
      </c>
      <c r="D1284" s="142" t="s">
        <v>9</v>
      </c>
      <c r="E1284" s="87">
        <v>500</v>
      </c>
      <c r="F1284" s="51">
        <f t="shared" si="48"/>
        <v>0.76224508618705189</v>
      </c>
      <c r="G1284" s="50">
        <f t="shared" si="49"/>
        <v>0.86219651113906148</v>
      </c>
      <c r="H1284" s="90">
        <v>579.91420000000005</v>
      </c>
      <c r="I1284" s="88" t="s">
        <v>35</v>
      </c>
      <c r="J1284" s="55" t="s">
        <v>472</v>
      </c>
      <c r="K1284" s="90" t="s">
        <v>1099</v>
      </c>
      <c r="L1284" s="93" t="s">
        <v>1052</v>
      </c>
      <c r="M1284" s="45" t="s">
        <v>473</v>
      </c>
    </row>
    <row r="1285" spans="1:13" ht="12.75" customHeight="1" x14ac:dyDescent="0.2">
      <c r="A1285" s="85">
        <v>42116</v>
      </c>
      <c r="B1285" s="43" t="s">
        <v>1156</v>
      </c>
      <c r="C1285" s="130" t="s">
        <v>94</v>
      </c>
      <c r="D1285" s="142" t="s">
        <v>9</v>
      </c>
      <c r="E1285" s="87">
        <v>500</v>
      </c>
      <c r="F1285" s="51">
        <f t="shared" si="48"/>
        <v>0.76224508618705189</v>
      </c>
      <c r="G1285" s="50">
        <f t="shared" si="49"/>
        <v>0.86219651113906148</v>
      </c>
      <c r="H1285" s="90">
        <v>579.91420000000005</v>
      </c>
      <c r="I1285" s="88" t="s">
        <v>35</v>
      </c>
      <c r="J1285" s="55" t="s">
        <v>472</v>
      </c>
      <c r="K1285" s="90" t="s">
        <v>1099</v>
      </c>
      <c r="L1285" s="93" t="s">
        <v>1052</v>
      </c>
      <c r="M1285" s="45" t="s">
        <v>473</v>
      </c>
    </row>
    <row r="1286" spans="1:13" ht="12.75" customHeight="1" x14ac:dyDescent="0.2">
      <c r="A1286" s="85">
        <v>42116</v>
      </c>
      <c r="B1286" s="43" t="s">
        <v>1157</v>
      </c>
      <c r="C1286" s="130" t="s">
        <v>94</v>
      </c>
      <c r="D1286" s="142" t="s">
        <v>9</v>
      </c>
      <c r="E1286" s="87">
        <v>700</v>
      </c>
      <c r="F1286" s="51">
        <f t="shared" si="48"/>
        <v>1.0671431206618727</v>
      </c>
      <c r="G1286" s="50">
        <f t="shared" si="49"/>
        <v>1.2070751155946862</v>
      </c>
      <c r="H1286" s="90">
        <v>579.91420000000005</v>
      </c>
      <c r="I1286" s="88" t="s">
        <v>35</v>
      </c>
      <c r="J1286" s="55" t="s">
        <v>472</v>
      </c>
      <c r="K1286" s="90" t="s">
        <v>1101</v>
      </c>
      <c r="L1286" s="93" t="s">
        <v>1052</v>
      </c>
      <c r="M1286" s="45" t="s">
        <v>473</v>
      </c>
    </row>
    <row r="1287" spans="1:13" ht="12.75" customHeight="1" x14ac:dyDescent="0.2">
      <c r="A1287" s="85">
        <v>42116</v>
      </c>
      <c r="B1287" s="43" t="s">
        <v>1158</v>
      </c>
      <c r="C1287" s="130" t="s">
        <v>94</v>
      </c>
      <c r="D1287" s="142" t="s">
        <v>9</v>
      </c>
      <c r="E1287" s="87">
        <v>800</v>
      </c>
      <c r="F1287" s="51">
        <f t="shared" si="48"/>
        <v>1.2195921378992831</v>
      </c>
      <c r="G1287" s="50">
        <f t="shared" si="49"/>
        <v>1.3795144178224985</v>
      </c>
      <c r="H1287" s="90">
        <v>579.91420000000005</v>
      </c>
      <c r="I1287" s="88" t="s">
        <v>35</v>
      </c>
      <c r="J1287" s="55" t="s">
        <v>472</v>
      </c>
      <c r="K1287" s="90" t="s">
        <v>1101</v>
      </c>
      <c r="L1287" s="93" t="s">
        <v>1052</v>
      </c>
      <c r="M1287" s="45" t="s">
        <v>473</v>
      </c>
    </row>
    <row r="1288" spans="1:13" ht="12.75" customHeight="1" x14ac:dyDescent="0.2">
      <c r="A1288" s="85">
        <v>42116</v>
      </c>
      <c r="B1288" s="43" t="s">
        <v>1159</v>
      </c>
      <c r="C1288" s="130" t="s">
        <v>94</v>
      </c>
      <c r="D1288" s="142" t="s">
        <v>9</v>
      </c>
      <c r="E1288" s="87">
        <v>700</v>
      </c>
      <c r="F1288" s="51">
        <f t="shared" si="48"/>
        <v>1.0671431206618727</v>
      </c>
      <c r="G1288" s="50">
        <f t="shared" si="49"/>
        <v>1.2070751155946862</v>
      </c>
      <c r="H1288" s="90">
        <v>579.91420000000005</v>
      </c>
      <c r="I1288" s="88" t="s">
        <v>35</v>
      </c>
      <c r="J1288" s="55" t="s">
        <v>472</v>
      </c>
      <c r="K1288" s="90" t="s">
        <v>1101</v>
      </c>
      <c r="L1288" s="93" t="s">
        <v>1052</v>
      </c>
      <c r="M1288" s="45" t="s">
        <v>473</v>
      </c>
    </row>
    <row r="1289" spans="1:13" ht="12.75" customHeight="1" x14ac:dyDescent="0.2">
      <c r="A1289" s="85">
        <v>42116</v>
      </c>
      <c r="B1289" s="97" t="s">
        <v>1397</v>
      </c>
      <c r="C1289" s="125" t="s">
        <v>94</v>
      </c>
      <c r="D1289" s="126" t="s">
        <v>8</v>
      </c>
      <c r="E1289" s="87">
        <v>1800</v>
      </c>
      <c r="F1289" s="51">
        <f t="shared" si="48"/>
        <v>2.7440823102733867</v>
      </c>
      <c r="G1289" s="50">
        <f t="shared" si="49"/>
        <v>3.1039074401006217</v>
      </c>
      <c r="H1289" s="90">
        <v>579.91420000000005</v>
      </c>
      <c r="I1289" s="88" t="s">
        <v>12</v>
      </c>
      <c r="J1289" s="55" t="s">
        <v>472</v>
      </c>
      <c r="K1289" s="89" t="s">
        <v>1102</v>
      </c>
      <c r="L1289" s="93" t="s">
        <v>1052</v>
      </c>
      <c r="M1289" s="45" t="s">
        <v>473</v>
      </c>
    </row>
    <row r="1290" spans="1:13" ht="12.75" customHeight="1" x14ac:dyDescent="0.2">
      <c r="A1290" s="85">
        <v>42116</v>
      </c>
      <c r="B1290" s="97" t="s">
        <v>1398</v>
      </c>
      <c r="C1290" s="125" t="s">
        <v>94</v>
      </c>
      <c r="D1290" s="126" t="s">
        <v>8</v>
      </c>
      <c r="E1290" s="87">
        <v>100</v>
      </c>
      <c r="F1290" s="51">
        <f t="shared" si="48"/>
        <v>0.15244901723741039</v>
      </c>
      <c r="G1290" s="50">
        <f t="shared" si="49"/>
        <v>0.17243930222781231</v>
      </c>
      <c r="H1290" s="90">
        <v>579.91420000000005</v>
      </c>
      <c r="I1290" s="88" t="s">
        <v>12</v>
      </c>
      <c r="J1290" s="55" t="s">
        <v>472</v>
      </c>
      <c r="K1290" s="89" t="s">
        <v>1102</v>
      </c>
      <c r="L1290" s="93" t="s">
        <v>1052</v>
      </c>
      <c r="M1290" s="45" t="s">
        <v>473</v>
      </c>
    </row>
    <row r="1291" spans="1:13" ht="12.75" customHeight="1" x14ac:dyDescent="0.2">
      <c r="A1291" s="85">
        <v>42116</v>
      </c>
      <c r="B1291" s="97" t="s">
        <v>1399</v>
      </c>
      <c r="C1291" s="125" t="s">
        <v>94</v>
      </c>
      <c r="D1291" s="126" t="s">
        <v>8</v>
      </c>
      <c r="E1291" s="87">
        <v>100</v>
      </c>
      <c r="F1291" s="51">
        <f t="shared" si="48"/>
        <v>0.15244901723741039</v>
      </c>
      <c r="G1291" s="50">
        <f t="shared" si="49"/>
        <v>0.17243930222781231</v>
      </c>
      <c r="H1291" s="90">
        <v>579.91420000000005</v>
      </c>
      <c r="I1291" s="88" t="s">
        <v>12</v>
      </c>
      <c r="J1291" s="55" t="s">
        <v>472</v>
      </c>
      <c r="K1291" s="89" t="s">
        <v>1102</v>
      </c>
      <c r="L1291" s="93" t="s">
        <v>1052</v>
      </c>
      <c r="M1291" s="45" t="s">
        <v>473</v>
      </c>
    </row>
    <row r="1292" spans="1:13" ht="12.75" customHeight="1" x14ac:dyDescent="0.2">
      <c r="A1292" s="85">
        <v>42116</v>
      </c>
      <c r="B1292" s="97" t="s">
        <v>1400</v>
      </c>
      <c r="C1292" s="125" t="s">
        <v>94</v>
      </c>
      <c r="D1292" s="126" t="s">
        <v>8</v>
      </c>
      <c r="E1292" s="87">
        <v>1800</v>
      </c>
      <c r="F1292" s="51">
        <f t="shared" si="48"/>
        <v>2.7440823102733867</v>
      </c>
      <c r="G1292" s="50">
        <f t="shared" si="49"/>
        <v>3.1039074401006217</v>
      </c>
      <c r="H1292" s="90">
        <v>579.91420000000005</v>
      </c>
      <c r="I1292" s="88" t="s">
        <v>12</v>
      </c>
      <c r="J1292" s="55" t="s">
        <v>472</v>
      </c>
      <c r="K1292" s="89" t="s">
        <v>1102</v>
      </c>
      <c r="L1292" s="93" t="s">
        <v>1052</v>
      </c>
      <c r="M1292" s="45" t="s">
        <v>473</v>
      </c>
    </row>
    <row r="1293" spans="1:13" ht="12.75" customHeight="1" x14ac:dyDescent="0.2">
      <c r="A1293" s="85">
        <v>42116</v>
      </c>
      <c r="B1293" s="97" t="s">
        <v>1401</v>
      </c>
      <c r="C1293" s="125" t="s">
        <v>215</v>
      </c>
      <c r="D1293" s="126" t="s">
        <v>8</v>
      </c>
      <c r="E1293" s="87">
        <v>1300</v>
      </c>
      <c r="F1293" s="51">
        <f t="shared" si="48"/>
        <v>1.9818372240863349</v>
      </c>
      <c r="G1293" s="50">
        <f t="shared" si="49"/>
        <v>2.24171092896156</v>
      </c>
      <c r="H1293" s="90">
        <v>579.91420000000005</v>
      </c>
      <c r="I1293" s="88" t="s">
        <v>12</v>
      </c>
      <c r="J1293" s="55" t="s">
        <v>472</v>
      </c>
      <c r="K1293" s="89" t="s">
        <v>1102</v>
      </c>
      <c r="L1293" s="93" t="s">
        <v>1052</v>
      </c>
      <c r="M1293" s="45" t="s">
        <v>473</v>
      </c>
    </row>
    <row r="1294" spans="1:13" ht="12.75" customHeight="1" x14ac:dyDescent="0.2">
      <c r="A1294" s="85">
        <v>42116</v>
      </c>
      <c r="B1294" s="43" t="s">
        <v>1431</v>
      </c>
      <c r="C1294" s="130" t="s">
        <v>135</v>
      </c>
      <c r="D1294" s="130" t="s">
        <v>9</v>
      </c>
      <c r="E1294" s="87">
        <v>1342775</v>
      </c>
      <c r="F1294" s="51">
        <f t="shared" si="48"/>
        <v>2047.0472912096373</v>
      </c>
      <c r="G1294" s="50">
        <f t="shared" si="49"/>
        <v>2315.4718404895066</v>
      </c>
      <c r="H1294" s="90">
        <v>579.91420000000005</v>
      </c>
      <c r="I1294" s="88" t="s">
        <v>217</v>
      </c>
      <c r="J1294" s="55" t="s">
        <v>472</v>
      </c>
      <c r="K1294" s="89" t="s">
        <v>548</v>
      </c>
      <c r="L1294" s="93" t="s">
        <v>1052</v>
      </c>
      <c r="M1294" s="45" t="s">
        <v>473</v>
      </c>
    </row>
    <row r="1295" spans="1:13" ht="12.75" customHeight="1" x14ac:dyDescent="0.2">
      <c r="A1295" s="85">
        <v>42117</v>
      </c>
      <c r="B1295" s="43" t="s">
        <v>1160</v>
      </c>
      <c r="C1295" s="130" t="s">
        <v>94</v>
      </c>
      <c r="D1295" s="142" t="s">
        <v>9</v>
      </c>
      <c r="E1295" s="87">
        <v>600</v>
      </c>
      <c r="F1295" s="51">
        <f t="shared" si="48"/>
        <v>0.91469410342446233</v>
      </c>
      <c r="G1295" s="50">
        <f t="shared" si="49"/>
        <v>1.0346358133668738</v>
      </c>
      <c r="H1295" s="90">
        <v>579.91420000000005</v>
      </c>
      <c r="I1295" s="88" t="s">
        <v>35</v>
      </c>
      <c r="J1295" s="55" t="s">
        <v>472</v>
      </c>
      <c r="K1295" s="90" t="s">
        <v>1103</v>
      </c>
      <c r="L1295" s="93" t="s">
        <v>1052</v>
      </c>
      <c r="M1295" s="45" t="s">
        <v>473</v>
      </c>
    </row>
    <row r="1296" spans="1:13" ht="12.75" customHeight="1" x14ac:dyDescent="0.2">
      <c r="A1296" s="85">
        <v>42117</v>
      </c>
      <c r="B1296" s="43" t="s">
        <v>1164</v>
      </c>
      <c r="C1296" s="130" t="s">
        <v>94</v>
      </c>
      <c r="D1296" s="142" t="s">
        <v>9</v>
      </c>
      <c r="E1296" s="87">
        <v>600</v>
      </c>
      <c r="F1296" s="51">
        <f t="shared" si="48"/>
        <v>0.91469410342446233</v>
      </c>
      <c r="G1296" s="50">
        <f t="shared" si="49"/>
        <v>1.0346358133668738</v>
      </c>
      <c r="H1296" s="90">
        <v>579.91420000000005</v>
      </c>
      <c r="I1296" s="88" t="s">
        <v>35</v>
      </c>
      <c r="J1296" s="55" t="s">
        <v>472</v>
      </c>
      <c r="K1296" s="90" t="s">
        <v>1103</v>
      </c>
      <c r="L1296" s="93" t="s">
        <v>1052</v>
      </c>
      <c r="M1296" s="45" t="s">
        <v>473</v>
      </c>
    </row>
    <row r="1297" spans="1:13" ht="12.75" customHeight="1" x14ac:dyDescent="0.2">
      <c r="A1297" s="85">
        <v>42117</v>
      </c>
      <c r="B1297" s="43" t="s">
        <v>1185</v>
      </c>
      <c r="C1297" s="130" t="s">
        <v>94</v>
      </c>
      <c r="D1297" s="130" t="s">
        <v>11</v>
      </c>
      <c r="E1297" s="87">
        <v>500</v>
      </c>
      <c r="F1297" s="51">
        <f t="shared" si="48"/>
        <v>0.76224508618705189</v>
      </c>
      <c r="G1297" s="50">
        <f t="shared" si="49"/>
        <v>0.86219651113906148</v>
      </c>
      <c r="H1297" s="90">
        <v>579.91420000000005</v>
      </c>
      <c r="I1297" s="88" t="s">
        <v>38</v>
      </c>
      <c r="J1297" s="55" t="s">
        <v>472</v>
      </c>
      <c r="K1297" s="89" t="s">
        <v>1105</v>
      </c>
      <c r="L1297" s="93" t="s">
        <v>1052</v>
      </c>
      <c r="M1297" s="45" t="s">
        <v>473</v>
      </c>
    </row>
    <row r="1298" spans="1:13" ht="12.75" customHeight="1" x14ac:dyDescent="0.2">
      <c r="A1298" s="85">
        <v>42117</v>
      </c>
      <c r="B1298" s="97" t="s">
        <v>1191</v>
      </c>
      <c r="C1298" s="138" t="s">
        <v>94</v>
      </c>
      <c r="D1298" s="130" t="s">
        <v>11</v>
      </c>
      <c r="E1298" s="87">
        <v>700</v>
      </c>
      <c r="F1298" s="51">
        <f t="shared" si="48"/>
        <v>1.0671431206618727</v>
      </c>
      <c r="G1298" s="50">
        <f t="shared" si="49"/>
        <v>1.2070751155946862</v>
      </c>
      <c r="H1298" s="90">
        <v>579.91420000000005</v>
      </c>
      <c r="I1298" s="88" t="s">
        <v>38</v>
      </c>
      <c r="J1298" s="55" t="s">
        <v>472</v>
      </c>
      <c r="K1298" s="89" t="s">
        <v>1105</v>
      </c>
      <c r="L1298" s="93" t="s">
        <v>1052</v>
      </c>
      <c r="M1298" s="45" t="s">
        <v>473</v>
      </c>
    </row>
    <row r="1299" spans="1:13" ht="12.75" customHeight="1" x14ac:dyDescent="0.2">
      <c r="A1299" s="85">
        <v>42117</v>
      </c>
      <c r="B1299" s="97" t="s">
        <v>1192</v>
      </c>
      <c r="C1299" s="138" t="s">
        <v>94</v>
      </c>
      <c r="D1299" s="130" t="s">
        <v>11</v>
      </c>
      <c r="E1299" s="87">
        <v>600</v>
      </c>
      <c r="F1299" s="51">
        <f t="shared" si="48"/>
        <v>0.91469410342446233</v>
      </c>
      <c r="G1299" s="50">
        <f t="shared" si="49"/>
        <v>1.0346358133668738</v>
      </c>
      <c r="H1299" s="90">
        <v>579.91420000000005</v>
      </c>
      <c r="I1299" s="88" t="s">
        <v>38</v>
      </c>
      <c r="J1299" s="55" t="s">
        <v>472</v>
      </c>
      <c r="K1299" s="89" t="s">
        <v>1105</v>
      </c>
      <c r="L1299" s="93" t="s">
        <v>1052</v>
      </c>
      <c r="M1299" s="45" t="s">
        <v>473</v>
      </c>
    </row>
    <row r="1300" spans="1:13" ht="12.75" customHeight="1" x14ac:dyDescent="0.2">
      <c r="A1300" s="85">
        <v>42117</v>
      </c>
      <c r="B1300" s="97" t="s">
        <v>1331</v>
      </c>
      <c r="C1300" s="125" t="s">
        <v>94</v>
      </c>
      <c r="D1300" s="126" t="s">
        <v>8</v>
      </c>
      <c r="E1300" s="87">
        <v>1500</v>
      </c>
      <c r="F1300" s="51">
        <f t="shared" si="48"/>
        <v>2.2867352585611558</v>
      </c>
      <c r="G1300" s="50">
        <f t="shared" si="49"/>
        <v>2.5865895334171847</v>
      </c>
      <c r="H1300" s="90">
        <v>579.91420000000005</v>
      </c>
      <c r="I1300" s="88" t="s">
        <v>39</v>
      </c>
      <c r="J1300" s="55" t="s">
        <v>472</v>
      </c>
      <c r="K1300" s="89" t="s">
        <v>1100</v>
      </c>
      <c r="L1300" s="93" t="s">
        <v>1052</v>
      </c>
      <c r="M1300" s="45" t="s">
        <v>473</v>
      </c>
    </row>
    <row r="1301" spans="1:13" ht="12.75" customHeight="1" x14ac:dyDescent="0.2">
      <c r="A1301" s="85">
        <v>42117</v>
      </c>
      <c r="B1301" s="97" t="s">
        <v>1332</v>
      </c>
      <c r="C1301" s="125" t="s">
        <v>94</v>
      </c>
      <c r="D1301" s="126" t="s">
        <v>8</v>
      </c>
      <c r="E1301" s="87">
        <v>1000</v>
      </c>
      <c r="F1301" s="51">
        <f t="shared" si="48"/>
        <v>1.5244901723741038</v>
      </c>
      <c r="G1301" s="50">
        <f t="shared" si="49"/>
        <v>1.724393022278123</v>
      </c>
      <c r="H1301" s="90">
        <v>579.91420000000005</v>
      </c>
      <c r="I1301" s="88" t="s">
        <v>39</v>
      </c>
      <c r="J1301" s="55" t="s">
        <v>472</v>
      </c>
      <c r="K1301" s="89" t="s">
        <v>1100</v>
      </c>
      <c r="L1301" s="93" t="s">
        <v>1052</v>
      </c>
      <c r="M1301" s="45" t="s">
        <v>473</v>
      </c>
    </row>
    <row r="1302" spans="1:13" ht="12.75" customHeight="1" x14ac:dyDescent="0.2">
      <c r="A1302" s="85">
        <v>42117</v>
      </c>
      <c r="B1302" s="97" t="s">
        <v>1333</v>
      </c>
      <c r="C1302" s="125" t="s">
        <v>94</v>
      </c>
      <c r="D1302" s="126" t="s">
        <v>8</v>
      </c>
      <c r="E1302" s="87">
        <v>500</v>
      </c>
      <c r="F1302" s="51">
        <f t="shared" si="48"/>
        <v>0.76224508618705189</v>
      </c>
      <c r="G1302" s="50">
        <f t="shared" si="49"/>
        <v>0.86219651113906148</v>
      </c>
      <c r="H1302" s="90">
        <v>579.91420000000005</v>
      </c>
      <c r="I1302" s="88" t="s">
        <v>39</v>
      </c>
      <c r="J1302" s="55" t="s">
        <v>472</v>
      </c>
      <c r="K1302" s="89" t="s">
        <v>1100</v>
      </c>
      <c r="L1302" s="93" t="s">
        <v>1052</v>
      </c>
      <c r="M1302" s="45" t="s">
        <v>473</v>
      </c>
    </row>
    <row r="1303" spans="1:13" ht="12.75" customHeight="1" x14ac:dyDescent="0.2">
      <c r="A1303" s="85">
        <v>42117</v>
      </c>
      <c r="B1303" s="97" t="s">
        <v>1334</v>
      </c>
      <c r="C1303" s="125" t="s">
        <v>94</v>
      </c>
      <c r="D1303" s="126" t="s">
        <v>8</v>
      </c>
      <c r="E1303" s="87">
        <v>500</v>
      </c>
      <c r="F1303" s="51">
        <f t="shared" si="48"/>
        <v>0.76224508618705189</v>
      </c>
      <c r="G1303" s="50">
        <f t="shared" si="49"/>
        <v>0.86219651113906148</v>
      </c>
      <c r="H1303" s="90">
        <v>579.91420000000005</v>
      </c>
      <c r="I1303" s="88" t="s">
        <v>39</v>
      </c>
      <c r="J1303" s="55" t="s">
        <v>472</v>
      </c>
      <c r="K1303" s="89" t="s">
        <v>1100</v>
      </c>
      <c r="L1303" s="93" t="s">
        <v>1052</v>
      </c>
      <c r="M1303" s="45" t="s">
        <v>473</v>
      </c>
    </row>
    <row r="1304" spans="1:13" ht="12.75" customHeight="1" x14ac:dyDescent="0.2">
      <c r="A1304" s="85">
        <v>42117</v>
      </c>
      <c r="B1304" s="97" t="s">
        <v>1335</v>
      </c>
      <c r="C1304" s="125" t="s">
        <v>215</v>
      </c>
      <c r="D1304" s="126" t="s">
        <v>8</v>
      </c>
      <c r="E1304" s="87">
        <v>1500</v>
      </c>
      <c r="F1304" s="51">
        <f t="shared" si="48"/>
        <v>2.2867352585611558</v>
      </c>
      <c r="G1304" s="50">
        <f t="shared" si="49"/>
        <v>2.5865895334171847</v>
      </c>
      <c r="H1304" s="90">
        <v>579.91420000000005</v>
      </c>
      <c r="I1304" s="88" t="s">
        <v>39</v>
      </c>
      <c r="J1304" s="55" t="s">
        <v>472</v>
      </c>
      <c r="K1304" s="89" t="s">
        <v>1100</v>
      </c>
      <c r="L1304" s="93" t="s">
        <v>1052</v>
      </c>
      <c r="M1304" s="45" t="s">
        <v>473</v>
      </c>
    </row>
    <row r="1305" spans="1:13" ht="12.75" customHeight="1" x14ac:dyDescent="0.2">
      <c r="A1305" s="85">
        <v>42117</v>
      </c>
      <c r="B1305" s="97" t="s">
        <v>1336</v>
      </c>
      <c r="C1305" s="125" t="s">
        <v>94</v>
      </c>
      <c r="D1305" s="126" t="s">
        <v>8</v>
      </c>
      <c r="E1305" s="87">
        <v>1000</v>
      </c>
      <c r="F1305" s="51">
        <f t="shared" si="48"/>
        <v>1.5244901723741038</v>
      </c>
      <c r="G1305" s="50">
        <f t="shared" si="49"/>
        <v>1.724393022278123</v>
      </c>
      <c r="H1305" s="90">
        <v>579.91420000000005</v>
      </c>
      <c r="I1305" s="88" t="s">
        <v>39</v>
      </c>
      <c r="J1305" s="55" t="s">
        <v>472</v>
      </c>
      <c r="K1305" s="89" t="s">
        <v>1100</v>
      </c>
      <c r="L1305" s="93" t="s">
        <v>1052</v>
      </c>
      <c r="M1305" s="45" t="s">
        <v>473</v>
      </c>
    </row>
    <row r="1306" spans="1:13" ht="12.75" customHeight="1" x14ac:dyDescent="0.2">
      <c r="A1306" s="85">
        <v>42117</v>
      </c>
      <c r="B1306" s="97" t="s">
        <v>1337</v>
      </c>
      <c r="C1306" s="125" t="s">
        <v>94</v>
      </c>
      <c r="D1306" s="126" t="s">
        <v>8</v>
      </c>
      <c r="E1306" s="87">
        <v>1200</v>
      </c>
      <c r="F1306" s="51">
        <f t="shared" si="48"/>
        <v>1.8293882068489247</v>
      </c>
      <c r="G1306" s="50">
        <f t="shared" si="49"/>
        <v>2.0692716267337476</v>
      </c>
      <c r="H1306" s="90">
        <v>579.91420000000005</v>
      </c>
      <c r="I1306" s="88" t="s">
        <v>39</v>
      </c>
      <c r="J1306" s="55" t="s">
        <v>472</v>
      </c>
      <c r="K1306" s="89" t="s">
        <v>1100</v>
      </c>
      <c r="L1306" s="93" t="s">
        <v>1052</v>
      </c>
      <c r="M1306" s="45" t="s">
        <v>473</v>
      </c>
    </row>
    <row r="1307" spans="1:13" ht="12.75" customHeight="1" x14ac:dyDescent="0.2">
      <c r="A1307" s="85">
        <v>42117</v>
      </c>
      <c r="B1307" s="97" t="s">
        <v>1402</v>
      </c>
      <c r="C1307" s="125" t="s">
        <v>94</v>
      </c>
      <c r="D1307" s="126" t="s">
        <v>8</v>
      </c>
      <c r="E1307" s="87">
        <v>1500</v>
      </c>
      <c r="F1307" s="51">
        <f t="shared" si="48"/>
        <v>2.2867352585611558</v>
      </c>
      <c r="G1307" s="50">
        <f t="shared" si="49"/>
        <v>2.5865895334171847</v>
      </c>
      <c r="H1307" s="90">
        <v>579.91420000000005</v>
      </c>
      <c r="I1307" s="88" t="s">
        <v>12</v>
      </c>
      <c r="J1307" s="55" t="s">
        <v>472</v>
      </c>
      <c r="K1307" s="89" t="s">
        <v>1104</v>
      </c>
      <c r="L1307" s="93" t="s">
        <v>1052</v>
      </c>
      <c r="M1307" s="45" t="s">
        <v>473</v>
      </c>
    </row>
    <row r="1308" spans="1:13" ht="12.75" customHeight="1" x14ac:dyDescent="0.2">
      <c r="A1308" s="85">
        <v>42117</v>
      </c>
      <c r="B1308" s="97" t="s">
        <v>1403</v>
      </c>
      <c r="C1308" s="125" t="s">
        <v>94</v>
      </c>
      <c r="D1308" s="126" t="s">
        <v>8</v>
      </c>
      <c r="E1308" s="87">
        <v>100</v>
      </c>
      <c r="F1308" s="51">
        <f t="shared" si="48"/>
        <v>0.15244901723741039</v>
      </c>
      <c r="G1308" s="50">
        <f t="shared" si="49"/>
        <v>0.17243930222781231</v>
      </c>
      <c r="H1308" s="90">
        <v>579.91420000000005</v>
      </c>
      <c r="I1308" s="88" t="s">
        <v>12</v>
      </c>
      <c r="J1308" s="55" t="s">
        <v>472</v>
      </c>
      <c r="K1308" s="89" t="s">
        <v>1104</v>
      </c>
      <c r="L1308" s="93" t="s">
        <v>1052</v>
      </c>
      <c r="M1308" s="45" t="s">
        <v>473</v>
      </c>
    </row>
    <row r="1309" spans="1:13" ht="12.75" customHeight="1" x14ac:dyDescent="0.2">
      <c r="A1309" s="85">
        <v>42117</v>
      </c>
      <c r="B1309" s="97" t="s">
        <v>1404</v>
      </c>
      <c r="C1309" s="125" t="s">
        <v>94</v>
      </c>
      <c r="D1309" s="126" t="s">
        <v>8</v>
      </c>
      <c r="E1309" s="87">
        <v>1100</v>
      </c>
      <c r="F1309" s="51">
        <f t="shared" si="48"/>
        <v>1.6769391896115142</v>
      </c>
      <c r="G1309" s="50">
        <f t="shared" si="49"/>
        <v>1.8968323245059353</v>
      </c>
      <c r="H1309" s="90">
        <v>579.91420000000005</v>
      </c>
      <c r="I1309" s="88" t="s">
        <v>12</v>
      </c>
      <c r="J1309" s="55" t="s">
        <v>472</v>
      </c>
      <c r="K1309" s="89" t="s">
        <v>1104</v>
      </c>
      <c r="L1309" s="93" t="s">
        <v>1052</v>
      </c>
      <c r="M1309" s="45" t="s">
        <v>473</v>
      </c>
    </row>
    <row r="1310" spans="1:13" ht="12.75" customHeight="1" x14ac:dyDescent="0.2">
      <c r="A1310" s="85">
        <v>42117</v>
      </c>
      <c r="B1310" s="97" t="s">
        <v>1405</v>
      </c>
      <c r="C1310" s="125" t="s">
        <v>215</v>
      </c>
      <c r="D1310" s="126" t="s">
        <v>8</v>
      </c>
      <c r="E1310" s="87">
        <v>1650</v>
      </c>
      <c r="F1310" s="51">
        <f t="shared" si="48"/>
        <v>2.5154087844172714</v>
      </c>
      <c r="G1310" s="50">
        <f t="shared" si="49"/>
        <v>2.8452484867589032</v>
      </c>
      <c r="H1310" s="90">
        <v>579.91420000000005</v>
      </c>
      <c r="I1310" s="88" t="s">
        <v>12</v>
      </c>
      <c r="J1310" s="55" t="s">
        <v>472</v>
      </c>
      <c r="K1310" s="89" t="s">
        <v>1104</v>
      </c>
      <c r="L1310" s="93" t="s">
        <v>1052</v>
      </c>
      <c r="M1310" s="45" t="s">
        <v>473</v>
      </c>
    </row>
    <row r="1311" spans="1:13" ht="12.75" customHeight="1" x14ac:dyDescent="0.2">
      <c r="A1311" s="85">
        <v>42118</v>
      </c>
      <c r="B1311" s="121" t="s">
        <v>1161</v>
      </c>
      <c r="C1311" s="130" t="s">
        <v>94</v>
      </c>
      <c r="D1311" s="142" t="s">
        <v>9</v>
      </c>
      <c r="E1311" s="87">
        <v>1600</v>
      </c>
      <c r="F1311" s="51">
        <f t="shared" si="48"/>
        <v>2.4391842757985662</v>
      </c>
      <c r="G1311" s="50">
        <f t="shared" si="49"/>
        <v>2.759028835644997</v>
      </c>
      <c r="H1311" s="90">
        <v>579.91420000000005</v>
      </c>
      <c r="I1311" s="88" t="s">
        <v>35</v>
      </c>
      <c r="J1311" s="55" t="s">
        <v>472</v>
      </c>
      <c r="K1311" s="90" t="s">
        <v>1103</v>
      </c>
      <c r="L1311" s="93" t="s">
        <v>1052</v>
      </c>
      <c r="M1311" s="45" t="s">
        <v>473</v>
      </c>
    </row>
    <row r="1312" spans="1:13" ht="12.75" customHeight="1" x14ac:dyDescent="0.2">
      <c r="A1312" s="85">
        <v>42118</v>
      </c>
      <c r="B1312" s="121" t="s">
        <v>1162</v>
      </c>
      <c r="C1312" s="130" t="s">
        <v>94</v>
      </c>
      <c r="D1312" s="142" t="s">
        <v>9</v>
      </c>
      <c r="E1312" s="87">
        <v>1000</v>
      </c>
      <c r="F1312" s="51">
        <f t="shared" si="48"/>
        <v>1.5244901723741038</v>
      </c>
      <c r="G1312" s="50">
        <f t="shared" si="49"/>
        <v>1.724393022278123</v>
      </c>
      <c r="H1312" s="90">
        <v>579.91420000000005</v>
      </c>
      <c r="I1312" s="88" t="s">
        <v>35</v>
      </c>
      <c r="J1312" s="55" t="s">
        <v>472</v>
      </c>
      <c r="K1312" s="90" t="s">
        <v>1103</v>
      </c>
      <c r="L1312" s="93" t="s">
        <v>1052</v>
      </c>
      <c r="M1312" s="45" t="s">
        <v>473</v>
      </c>
    </row>
    <row r="1313" spans="1:13" ht="12.75" customHeight="1" x14ac:dyDescent="0.2">
      <c r="A1313" s="85">
        <v>42118</v>
      </c>
      <c r="B1313" s="121" t="s">
        <v>1163</v>
      </c>
      <c r="C1313" s="130" t="s">
        <v>94</v>
      </c>
      <c r="D1313" s="142" t="s">
        <v>9</v>
      </c>
      <c r="E1313" s="87">
        <v>750</v>
      </c>
      <c r="F1313" s="51">
        <f t="shared" si="48"/>
        <v>1.1433676292805779</v>
      </c>
      <c r="G1313" s="50">
        <f t="shared" si="49"/>
        <v>1.2932947667085923</v>
      </c>
      <c r="H1313" s="90">
        <v>579.91420000000005</v>
      </c>
      <c r="I1313" s="88" t="s">
        <v>35</v>
      </c>
      <c r="J1313" s="55" t="s">
        <v>472</v>
      </c>
      <c r="K1313" s="90" t="s">
        <v>1103</v>
      </c>
      <c r="L1313" s="93" t="s">
        <v>1052</v>
      </c>
      <c r="M1313" s="45" t="s">
        <v>473</v>
      </c>
    </row>
    <row r="1314" spans="1:13" ht="12.75" customHeight="1" x14ac:dyDescent="0.2">
      <c r="A1314" s="85">
        <v>42118</v>
      </c>
      <c r="B1314" s="97" t="s">
        <v>1223</v>
      </c>
      <c r="C1314" s="130" t="s">
        <v>203</v>
      </c>
      <c r="D1314" s="142" t="s">
        <v>14</v>
      </c>
      <c r="E1314" s="87">
        <v>5000</v>
      </c>
      <c r="F1314" s="51">
        <f t="shared" si="48"/>
        <v>7.6224508618705187</v>
      </c>
      <c r="G1314" s="50">
        <f t="shared" si="49"/>
        <v>8.6219651113906153</v>
      </c>
      <c r="H1314" s="90">
        <v>579.91420000000005</v>
      </c>
      <c r="I1314" s="88" t="s">
        <v>15</v>
      </c>
      <c r="J1314" s="55" t="s">
        <v>472</v>
      </c>
      <c r="K1314" s="89" t="s">
        <v>1108</v>
      </c>
      <c r="L1314" s="93" t="s">
        <v>1052</v>
      </c>
      <c r="M1314" s="45" t="s">
        <v>473</v>
      </c>
    </row>
    <row r="1315" spans="1:13" ht="12.75" customHeight="1" x14ac:dyDescent="0.2">
      <c r="A1315" s="85">
        <v>42118</v>
      </c>
      <c r="B1315" s="97" t="s">
        <v>1224</v>
      </c>
      <c r="C1315" s="130" t="s">
        <v>203</v>
      </c>
      <c r="D1315" s="142" t="s">
        <v>14</v>
      </c>
      <c r="E1315" s="87">
        <v>5000</v>
      </c>
      <c r="F1315" s="51">
        <f t="shared" si="48"/>
        <v>7.6224508618705187</v>
      </c>
      <c r="G1315" s="50">
        <f t="shared" si="49"/>
        <v>8.6219651113906153</v>
      </c>
      <c r="H1315" s="90">
        <v>579.91420000000005</v>
      </c>
      <c r="I1315" s="88" t="s">
        <v>15</v>
      </c>
      <c r="J1315" s="55" t="s">
        <v>472</v>
      </c>
      <c r="K1315" s="89" t="s">
        <v>1108</v>
      </c>
      <c r="L1315" s="93" t="s">
        <v>1052</v>
      </c>
      <c r="M1315" s="45" t="s">
        <v>473</v>
      </c>
    </row>
    <row r="1316" spans="1:13" ht="12.75" customHeight="1" x14ac:dyDescent="0.2">
      <c r="A1316" s="85">
        <v>42118</v>
      </c>
      <c r="B1316" s="97" t="s">
        <v>737</v>
      </c>
      <c r="C1316" s="130" t="s">
        <v>203</v>
      </c>
      <c r="D1316" s="142" t="s">
        <v>14</v>
      </c>
      <c r="E1316" s="87">
        <v>5000</v>
      </c>
      <c r="F1316" s="51">
        <f t="shared" si="48"/>
        <v>7.6224508618705187</v>
      </c>
      <c r="G1316" s="50">
        <f t="shared" si="49"/>
        <v>8.6219651113906153</v>
      </c>
      <c r="H1316" s="90">
        <v>579.91420000000005</v>
      </c>
      <c r="I1316" s="88" t="s">
        <v>15</v>
      </c>
      <c r="J1316" s="55" t="s">
        <v>472</v>
      </c>
      <c r="K1316" s="89" t="s">
        <v>1108</v>
      </c>
      <c r="L1316" s="93" t="s">
        <v>1052</v>
      </c>
      <c r="M1316" s="45" t="s">
        <v>473</v>
      </c>
    </row>
    <row r="1317" spans="1:13" ht="12.75" customHeight="1" x14ac:dyDescent="0.2">
      <c r="A1317" s="85">
        <v>42118</v>
      </c>
      <c r="B1317" s="97" t="s">
        <v>741</v>
      </c>
      <c r="C1317" s="130" t="s">
        <v>203</v>
      </c>
      <c r="D1317" s="142" t="s">
        <v>14</v>
      </c>
      <c r="E1317" s="87">
        <v>5000</v>
      </c>
      <c r="F1317" s="51">
        <f t="shared" si="48"/>
        <v>7.6224508618705187</v>
      </c>
      <c r="G1317" s="50">
        <f t="shared" si="49"/>
        <v>8.6219651113906153</v>
      </c>
      <c r="H1317" s="90">
        <v>579.91420000000005</v>
      </c>
      <c r="I1317" s="88" t="s">
        <v>15</v>
      </c>
      <c r="J1317" s="55" t="s">
        <v>472</v>
      </c>
      <c r="K1317" s="89" t="s">
        <v>1108</v>
      </c>
      <c r="L1317" s="93" t="s">
        <v>1052</v>
      </c>
      <c r="M1317" s="45" t="s">
        <v>473</v>
      </c>
    </row>
    <row r="1318" spans="1:13" ht="12.75" customHeight="1" x14ac:dyDescent="0.2">
      <c r="A1318" s="85">
        <v>42118</v>
      </c>
      <c r="B1318" s="97" t="s">
        <v>1225</v>
      </c>
      <c r="C1318" s="130" t="s">
        <v>203</v>
      </c>
      <c r="D1318" s="142" t="s">
        <v>14</v>
      </c>
      <c r="E1318" s="87">
        <v>5000</v>
      </c>
      <c r="F1318" s="51">
        <f t="shared" si="48"/>
        <v>7.6224508618705187</v>
      </c>
      <c r="G1318" s="50">
        <f t="shared" si="49"/>
        <v>8.6219651113906153</v>
      </c>
      <c r="H1318" s="90">
        <v>579.91420000000005</v>
      </c>
      <c r="I1318" s="88" t="s">
        <v>15</v>
      </c>
      <c r="J1318" s="55" t="s">
        <v>472</v>
      </c>
      <c r="K1318" s="89" t="s">
        <v>1108</v>
      </c>
      <c r="L1318" s="93" t="s">
        <v>1052</v>
      </c>
      <c r="M1318" s="45" t="s">
        <v>473</v>
      </c>
    </row>
    <row r="1319" spans="1:13" ht="12.75" customHeight="1" x14ac:dyDescent="0.2">
      <c r="A1319" s="85">
        <v>42118</v>
      </c>
      <c r="B1319" s="97" t="s">
        <v>736</v>
      </c>
      <c r="C1319" s="130" t="s">
        <v>203</v>
      </c>
      <c r="D1319" s="142" t="s">
        <v>14</v>
      </c>
      <c r="E1319" s="87">
        <v>5000</v>
      </c>
      <c r="F1319" s="51">
        <f t="shared" si="48"/>
        <v>7.6224508618705187</v>
      </c>
      <c r="G1319" s="50">
        <f t="shared" si="49"/>
        <v>8.6219651113906153</v>
      </c>
      <c r="H1319" s="90">
        <v>579.91420000000005</v>
      </c>
      <c r="I1319" s="88" t="s">
        <v>15</v>
      </c>
      <c r="J1319" s="55" t="s">
        <v>472</v>
      </c>
      <c r="K1319" s="89" t="s">
        <v>1108</v>
      </c>
      <c r="L1319" s="93" t="s">
        <v>1052</v>
      </c>
      <c r="M1319" s="45" t="s">
        <v>473</v>
      </c>
    </row>
    <row r="1320" spans="1:13" ht="12.75" customHeight="1" x14ac:dyDescent="0.2">
      <c r="A1320" s="85">
        <v>42118</v>
      </c>
      <c r="B1320" s="97" t="s">
        <v>739</v>
      </c>
      <c r="C1320" s="130" t="s">
        <v>203</v>
      </c>
      <c r="D1320" s="142" t="s">
        <v>14</v>
      </c>
      <c r="E1320" s="87">
        <v>5000</v>
      </c>
      <c r="F1320" s="51">
        <f t="shared" si="48"/>
        <v>7.6224508618705187</v>
      </c>
      <c r="G1320" s="50">
        <f t="shared" si="49"/>
        <v>8.6219651113906153</v>
      </c>
      <c r="H1320" s="90">
        <v>579.91420000000005</v>
      </c>
      <c r="I1320" s="88" t="s">
        <v>15</v>
      </c>
      <c r="J1320" s="55" t="s">
        <v>472</v>
      </c>
      <c r="K1320" s="89" t="s">
        <v>1108</v>
      </c>
      <c r="L1320" s="93" t="s">
        <v>1052</v>
      </c>
      <c r="M1320" s="45" t="s">
        <v>473</v>
      </c>
    </row>
    <row r="1321" spans="1:13" ht="12.75" customHeight="1" x14ac:dyDescent="0.2">
      <c r="A1321" s="85">
        <v>42118</v>
      </c>
      <c r="B1321" s="97" t="s">
        <v>740</v>
      </c>
      <c r="C1321" s="138" t="s">
        <v>203</v>
      </c>
      <c r="D1321" s="142" t="s">
        <v>14</v>
      </c>
      <c r="E1321" s="87">
        <v>5000</v>
      </c>
      <c r="F1321" s="51">
        <f t="shared" si="48"/>
        <v>7.6224508618705187</v>
      </c>
      <c r="G1321" s="50">
        <f t="shared" si="49"/>
        <v>8.6219651113906153</v>
      </c>
      <c r="H1321" s="90">
        <v>579.91420000000005</v>
      </c>
      <c r="I1321" s="88" t="s">
        <v>15</v>
      </c>
      <c r="J1321" s="55" t="s">
        <v>472</v>
      </c>
      <c r="K1321" s="89" t="s">
        <v>1108</v>
      </c>
      <c r="L1321" s="93" t="s">
        <v>1052</v>
      </c>
      <c r="M1321" s="45" t="s">
        <v>473</v>
      </c>
    </row>
    <row r="1322" spans="1:13" ht="12.75" customHeight="1" x14ac:dyDescent="0.2">
      <c r="A1322" s="85">
        <v>42118</v>
      </c>
      <c r="B1322" s="97" t="s">
        <v>1226</v>
      </c>
      <c r="C1322" s="138" t="s">
        <v>203</v>
      </c>
      <c r="D1322" s="142" t="s">
        <v>14</v>
      </c>
      <c r="E1322" s="87">
        <v>5000</v>
      </c>
      <c r="F1322" s="51">
        <f t="shared" si="48"/>
        <v>7.6224508618705187</v>
      </c>
      <c r="G1322" s="50">
        <f t="shared" si="49"/>
        <v>8.6219651113906153</v>
      </c>
      <c r="H1322" s="90">
        <v>579.91420000000005</v>
      </c>
      <c r="I1322" s="88" t="s">
        <v>15</v>
      </c>
      <c r="J1322" s="55" t="s">
        <v>472</v>
      </c>
      <c r="K1322" s="89" t="s">
        <v>1108</v>
      </c>
      <c r="L1322" s="93" t="s">
        <v>1052</v>
      </c>
      <c r="M1322" s="45" t="s">
        <v>473</v>
      </c>
    </row>
    <row r="1323" spans="1:13" ht="12.75" customHeight="1" x14ac:dyDescent="0.2">
      <c r="A1323" s="85">
        <v>42118</v>
      </c>
      <c r="B1323" s="97" t="s">
        <v>734</v>
      </c>
      <c r="C1323" s="138" t="s">
        <v>203</v>
      </c>
      <c r="D1323" s="142" t="s">
        <v>14</v>
      </c>
      <c r="E1323" s="87">
        <v>5000</v>
      </c>
      <c r="F1323" s="51">
        <f t="shared" si="48"/>
        <v>7.6224508618705187</v>
      </c>
      <c r="G1323" s="50">
        <f t="shared" si="49"/>
        <v>8.6219651113906153</v>
      </c>
      <c r="H1323" s="90">
        <v>579.91420000000005</v>
      </c>
      <c r="I1323" s="88" t="s">
        <v>15</v>
      </c>
      <c r="J1323" s="55" t="s">
        <v>472</v>
      </c>
      <c r="K1323" s="89" t="s">
        <v>1108</v>
      </c>
      <c r="L1323" s="93" t="s">
        <v>1052</v>
      </c>
      <c r="M1323" s="45" t="s">
        <v>473</v>
      </c>
    </row>
    <row r="1324" spans="1:13" ht="12.75" customHeight="1" x14ac:dyDescent="0.2">
      <c r="A1324" s="85">
        <v>42118</v>
      </c>
      <c r="B1324" s="97" t="s">
        <v>1338</v>
      </c>
      <c r="C1324" s="125" t="s">
        <v>94</v>
      </c>
      <c r="D1324" s="126" t="s">
        <v>8</v>
      </c>
      <c r="E1324" s="87">
        <v>1200</v>
      </c>
      <c r="F1324" s="51">
        <f t="shared" si="48"/>
        <v>1.8293882068489247</v>
      </c>
      <c r="G1324" s="50">
        <f t="shared" si="49"/>
        <v>2.0692716267337476</v>
      </c>
      <c r="H1324" s="90">
        <v>579.91420000000005</v>
      </c>
      <c r="I1324" s="88" t="s">
        <v>39</v>
      </c>
      <c r="J1324" s="55" t="s">
        <v>472</v>
      </c>
      <c r="K1324" s="89" t="s">
        <v>1106</v>
      </c>
      <c r="L1324" s="93" t="s">
        <v>1052</v>
      </c>
      <c r="M1324" s="45" t="s">
        <v>473</v>
      </c>
    </row>
    <row r="1325" spans="1:13" ht="12.75" customHeight="1" x14ac:dyDescent="0.2">
      <c r="A1325" s="85">
        <v>42118</v>
      </c>
      <c r="B1325" s="97" t="s">
        <v>1339</v>
      </c>
      <c r="C1325" s="125" t="s">
        <v>94</v>
      </c>
      <c r="D1325" s="126" t="s">
        <v>8</v>
      </c>
      <c r="E1325" s="87">
        <v>350</v>
      </c>
      <c r="F1325" s="51">
        <f t="shared" si="48"/>
        <v>0.53357156033093633</v>
      </c>
      <c r="G1325" s="50">
        <f t="shared" si="49"/>
        <v>0.60353755779734308</v>
      </c>
      <c r="H1325" s="90">
        <v>579.91420000000005</v>
      </c>
      <c r="I1325" s="88" t="s">
        <v>39</v>
      </c>
      <c r="J1325" s="55" t="s">
        <v>472</v>
      </c>
      <c r="K1325" s="89" t="s">
        <v>1106</v>
      </c>
      <c r="L1325" s="93" t="s">
        <v>1052</v>
      </c>
      <c r="M1325" s="45" t="s">
        <v>473</v>
      </c>
    </row>
    <row r="1326" spans="1:13" ht="12.75" customHeight="1" x14ac:dyDescent="0.2">
      <c r="A1326" s="85">
        <v>42118</v>
      </c>
      <c r="B1326" s="97" t="s">
        <v>1340</v>
      </c>
      <c r="C1326" s="125" t="s">
        <v>94</v>
      </c>
      <c r="D1326" s="126" t="s">
        <v>8</v>
      </c>
      <c r="E1326" s="87">
        <v>350</v>
      </c>
      <c r="F1326" s="51">
        <f t="shared" si="48"/>
        <v>0.53357156033093633</v>
      </c>
      <c r="G1326" s="50">
        <f t="shared" si="49"/>
        <v>0.60353755779734308</v>
      </c>
      <c r="H1326" s="90">
        <v>579.91420000000005</v>
      </c>
      <c r="I1326" s="88" t="s">
        <v>39</v>
      </c>
      <c r="J1326" s="55" t="s">
        <v>472</v>
      </c>
      <c r="K1326" s="89" t="s">
        <v>1106</v>
      </c>
      <c r="L1326" s="93" t="s">
        <v>1052</v>
      </c>
      <c r="M1326" s="45" t="s">
        <v>473</v>
      </c>
    </row>
    <row r="1327" spans="1:13" ht="12.75" customHeight="1" x14ac:dyDescent="0.2">
      <c r="A1327" s="85">
        <v>42118</v>
      </c>
      <c r="B1327" s="97" t="s">
        <v>1341</v>
      </c>
      <c r="C1327" s="125" t="s">
        <v>94</v>
      </c>
      <c r="D1327" s="126" t="s">
        <v>8</v>
      </c>
      <c r="E1327" s="87">
        <v>600</v>
      </c>
      <c r="F1327" s="51">
        <f t="shared" si="48"/>
        <v>0.91469410342446233</v>
      </c>
      <c r="G1327" s="50">
        <f t="shared" si="49"/>
        <v>1.0346358133668738</v>
      </c>
      <c r="H1327" s="90">
        <v>579.91420000000005</v>
      </c>
      <c r="I1327" s="88" t="s">
        <v>39</v>
      </c>
      <c r="J1327" s="55" t="s">
        <v>472</v>
      </c>
      <c r="K1327" s="89" t="s">
        <v>1106</v>
      </c>
      <c r="L1327" s="93" t="s">
        <v>1052</v>
      </c>
      <c r="M1327" s="45" t="s">
        <v>473</v>
      </c>
    </row>
    <row r="1328" spans="1:13" ht="12.75" customHeight="1" x14ac:dyDescent="0.2">
      <c r="A1328" s="85">
        <v>42118</v>
      </c>
      <c r="B1328" s="97" t="s">
        <v>1342</v>
      </c>
      <c r="C1328" s="125" t="s">
        <v>94</v>
      </c>
      <c r="D1328" s="126" t="s">
        <v>8</v>
      </c>
      <c r="E1328" s="87">
        <v>300</v>
      </c>
      <c r="F1328" s="51">
        <f t="shared" ref="F1328:F1391" si="50">E1328/655.957</f>
        <v>0.45734705171223117</v>
      </c>
      <c r="G1328" s="50">
        <f t="shared" ref="G1328:G1391" si="51">E1328/H1328</f>
        <v>0.51731790668343691</v>
      </c>
      <c r="H1328" s="90">
        <v>579.91420000000005</v>
      </c>
      <c r="I1328" s="88" t="s">
        <v>39</v>
      </c>
      <c r="J1328" s="55" t="s">
        <v>472</v>
      </c>
      <c r="K1328" s="89" t="s">
        <v>1106</v>
      </c>
      <c r="L1328" s="93" t="s">
        <v>1052</v>
      </c>
      <c r="M1328" s="45" t="s">
        <v>473</v>
      </c>
    </row>
    <row r="1329" spans="1:13" ht="12.75" customHeight="1" x14ac:dyDescent="0.2">
      <c r="A1329" s="85">
        <v>42118</v>
      </c>
      <c r="B1329" s="97" t="s">
        <v>1343</v>
      </c>
      <c r="C1329" s="125" t="s">
        <v>94</v>
      </c>
      <c r="D1329" s="126" t="s">
        <v>8</v>
      </c>
      <c r="E1329" s="87">
        <v>600</v>
      </c>
      <c r="F1329" s="51">
        <f t="shared" si="50"/>
        <v>0.91469410342446233</v>
      </c>
      <c r="G1329" s="50">
        <f t="shared" si="51"/>
        <v>1.0346358133668738</v>
      </c>
      <c r="H1329" s="90">
        <v>579.91420000000005</v>
      </c>
      <c r="I1329" s="88" t="s">
        <v>39</v>
      </c>
      <c r="J1329" s="55" t="s">
        <v>472</v>
      </c>
      <c r="K1329" s="89" t="s">
        <v>1106</v>
      </c>
      <c r="L1329" s="93" t="s">
        <v>1052</v>
      </c>
      <c r="M1329" s="45" t="s">
        <v>473</v>
      </c>
    </row>
    <row r="1330" spans="1:13" ht="12.75" customHeight="1" x14ac:dyDescent="0.2">
      <c r="A1330" s="85">
        <v>42118</v>
      </c>
      <c r="B1330" s="97" t="s">
        <v>1344</v>
      </c>
      <c r="C1330" s="125" t="s">
        <v>215</v>
      </c>
      <c r="D1330" s="126" t="s">
        <v>8</v>
      </c>
      <c r="E1330" s="87">
        <v>2000</v>
      </c>
      <c r="F1330" s="51">
        <f t="shared" si="50"/>
        <v>3.0489803447482076</v>
      </c>
      <c r="G1330" s="50">
        <f t="shared" si="51"/>
        <v>3.4487860445562459</v>
      </c>
      <c r="H1330" s="90">
        <v>579.91420000000005</v>
      </c>
      <c r="I1330" s="88" t="s">
        <v>39</v>
      </c>
      <c r="J1330" s="55" t="s">
        <v>472</v>
      </c>
      <c r="K1330" s="89" t="s">
        <v>1106</v>
      </c>
      <c r="L1330" s="93" t="s">
        <v>1052</v>
      </c>
      <c r="M1330" s="45" t="s">
        <v>473</v>
      </c>
    </row>
    <row r="1331" spans="1:13" ht="12.75" customHeight="1" x14ac:dyDescent="0.2">
      <c r="A1331" s="85">
        <v>42118</v>
      </c>
      <c r="B1331" s="97" t="s">
        <v>1406</v>
      </c>
      <c r="C1331" s="125" t="s">
        <v>94</v>
      </c>
      <c r="D1331" s="126" t="s">
        <v>8</v>
      </c>
      <c r="E1331" s="87">
        <v>1700</v>
      </c>
      <c r="F1331" s="51">
        <f t="shared" si="50"/>
        <v>2.5916332930359767</v>
      </c>
      <c r="G1331" s="50">
        <f t="shared" si="51"/>
        <v>2.9314681378728094</v>
      </c>
      <c r="H1331" s="90">
        <v>579.91420000000005</v>
      </c>
      <c r="I1331" s="88" t="s">
        <v>12</v>
      </c>
      <c r="J1331" s="55" t="s">
        <v>472</v>
      </c>
      <c r="K1331" s="89" t="s">
        <v>1107</v>
      </c>
      <c r="L1331" s="93" t="s">
        <v>1052</v>
      </c>
      <c r="M1331" s="45" t="s">
        <v>473</v>
      </c>
    </row>
    <row r="1332" spans="1:13" ht="12.75" customHeight="1" x14ac:dyDescent="0.2">
      <c r="A1332" s="85">
        <v>42118</v>
      </c>
      <c r="B1332" s="97" t="s">
        <v>1407</v>
      </c>
      <c r="C1332" s="125" t="s">
        <v>94</v>
      </c>
      <c r="D1332" s="126" t="s">
        <v>8</v>
      </c>
      <c r="E1332" s="87">
        <v>200</v>
      </c>
      <c r="F1332" s="51">
        <f t="shared" si="50"/>
        <v>0.30489803447482078</v>
      </c>
      <c r="G1332" s="50">
        <f t="shared" si="51"/>
        <v>0.34487860445562463</v>
      </c>
      <c r="H1332" s="90">
        <v>579.91420000000005</v>
      </c>
      <c r="I1332" s="88" t="s">
        <v>12</v>
      </c>
      <c r="J1332" s="55" t="s">
        <v>472</v>
      </c>
      <c r="K1332" s="89" t="s">
        <v>1107</v>
      </c>
      <c r="L1332" s="93" t="s">
        <v>1052</v>
      </c>
      <c r="M1332" s="45" t="s">
        <v>473</v>
      </c>
    </row>
    <row r="1333" spans="1:13" ht="12.75" customHeight="1" x14ac:dyDescent="0.2">
      <c r="A1333" s="85">
        <v>42118</v>
      </c>
      <c r="B1333" s="97" t="s">
        <v>1408</v>
      </c>
      <c r="C1333" s="125" t="s">
        <v>94</v>
      </c>
      <c r="D1333" s="126" t="s">
        <v>8</v>
      </c>
      <c r="E1333" s="87">
        <v>1300</v>
      </c>
      <c r="F1333" s="51">
        <f t="shared" si="50"/>
        <v>1.9818372240863349</v>
      </c>
      <c r="G1333" s="50">
        <f t="shared" si="51"/>
        <v>2.24171092896156</v>
      </c>
      <c r="H1333" s="90">
        <v>579.91420000000005</v>
      </c>
      <c r="I1333" s="88" t="s">
        <v>12</v>
      </c>
      <c r="J1333" s="55" t="s">
        <v>472</v>
      </c>
      <c r="K1333" s="89" t="s">
        <v>1107</v>
      </c>
      <c r="L1333" s="93" t="s">
        <v>1052</v>
      </c>
      <c r="M1333" s="45" t="s">
        <v>473</v>
      </c>
    </row>
    <row r="1334" spans="1:13" ht="12.75" customHeight="1" x14ac:dyDescent="0.2">
      <c r="A1334" s="85">
        <v>42118</v>
      </c>
      <c r="B1334" s="97" t="s">
        <v>1409</v>
      </c>
      <c r="C1334" s="125" t="s">
        <v>215</v>
      </c>
      <c r="D1334" s="126" t="s">
        <v>8</v>
      </c>
      <c r="E1334" s="87">
        <v>2100</v>
      </c>
      <c r="F1334" s="51">
        <f t="shared" si="50"/>
        <v>3.201429361985618</v>
      </c>
      <c r="G1334" s="50">
        <f t="shared" si="51"/>
        <v>3.6212253467840583</v>
      </c>
      <c r="H1334" s="90">
        <v>579.91420000000005</v>
      </c>
      <c r="I1334" s="88" t="s">
        <v>12</v>
      </c>
      <c r="J1334" s="55" t="s">
        <v>472</v>
      </c>
      <c r="K1334" s="89" t="s">
        <v>1107</v>
      </c>
      <c r="L1334" s="93" t="s">
        <v>1052</v>
      </c>
      <c r="M1334" s="45" t="s">
        <v>473</v>
      </c>
    </row>
    <row r="1335" spans="1:13" ht="12.75" customHeight="1" x14ac:dyDescent="0.2">
      <c r="A1335" s="85">
        <v>42118</v>
      </c>
      <c r="B1335" s="111" t="s">
        <v>1420</v>
      </c>
      <c r="C1335" s="137" t="s">
        <v>135</v>
      </c>
      <c r="D1335" s="131" t="s">
        <v>10</v>
      </c>
      <c r="E1335" s="87">
        <v>171300</v>
      </c>
      <c r="F1335" s="51">
        <f t="shared" si="50"/>
        <v>261.14516652768395</v>
      </c>
      <c r="G1335" s="50">
        <f t="shared" si="51"/>
        <v>295.3885247162425</v>
      </c>
      <c r="H1335" s="90">
        <v>579.91420000000005</v>
      </c>
      <c r="I1335" s="88" t="s">
        <v>217</v>
      </c>
      <c r="J1335" s="55" t="s">
        <v>472</v>
      </c>
      <c r="K1335" s="89" t="s">
        <v>549</v>
      </c>
      <c r="L1335" s="93" t="s">
        <v>1052</v>
      </c>
      <c r="M1335" s="45" t="s">
        <v>473</v>
      </c>
    </row>
    <row r="1336" spans="1:13" ht="12.75" customHeight="1" x14ac:dyDescent="0.2">
      <c r="A1336" s="85">
        <v>42118</v>
      </c>
      <c r="B1336" s="111" t="s">
        <v>1421</v>
      </c>
      <c r="C1336" s="137" t="s">
        <v>135</v>
      </c>
      <c r="D1336" s="131" t="s">
        <v>10</v>
      </c>
      <c r="E1336" s="87">
        <v>194470</v>
      </c>
      <c r="F1336" s="51">
        <f t="shared" si="50"/>
        <v>296.46760382159198</v>
      </c>
      <c r="G1336" s="50">
        <f t="shared" si="51"/>
        <v>335.34271104242657</v>
      </c>
      <c r="H1336" s="90">
        <v>579.91420000000005</v>
      </c>
      <c r="I1336" s="88" t="s">
        <v>217</v>
      </c>
      <c r="J1336" s="55" t="s">
        <v>472</v>
      </c>
      <c r="K1336" s="89" t="s">
        <v>549</v>
      </c>
      <c r="L1336" s="93" t="s">
        <v>1052</v>
      </c>
      <c r="M1336" s="45" t="s">
        <v>473</v>
      </c>
    </row>
    <row r="1337" spans="1:13" ht="12.75" customHeight="1" x14ac:dyDescent="0.2">
      <c r="A1337" s="85">
        <v>42118</v>
      </c>
      <c r="B1337" s="111" t="s">
        <v>1422</v>
      </c>
      <c r="C1337" s="137" t="s">
        <v>135</v>
      </c>
      <c r="D1337" s="131" t="s">
        <v>14</v>
      </c>
      <c r="E1337" s="87">
        <v>99830</v>
      </c>
      <c r="F1337" s="51">
        <f t="shared" si="50"/>
        <v>152.18985390810678</v>
      </c>
      <c r="G1337" s="50">
        <f t="shared" si="51"/>
        <v>172.14615541402503</v>
      </c>
      <c r="H1337" s="90">
        <v>579.91420000000005</v>
      </c>
      <c r="I1337" s="88" t="s">
        <v>217</v>
      </c>
      <c r="J1337" s="55" t="s">
        <v>472</v>
      </c>
      <c r="K1337" s="89" t="s">
        <v>549</v>
      </c>
      <c r="L1337" s="93" t="s">
        <v>1052</v>
      </c>
      <c r="M1337" s="45" t="s">
        <v>473</v>
      </c>
    </row>
    <row r="1338" spans="1:13" ht="12.75" customHeight="1" x14ac:dyDescent="0.2">
      <c r="A1338" s="85">
        <v>42118</v>
      </c>
      <c r="B1338" s="111" t="s">
        <v>1423</v>
      </c>
      <c r="C1338" s="137" t="s">
        <v>135</v>
      </c>
      <c r="D1338" s="131" t="s">
        <v>11</v>
      </c>
      <c r="E1338" s="87">
        <v>148430</v>
      </c>
      <c r="F1338" s="51">
        <f t="shared" si="50"/>
        <v>226.28007628548824</v>
      </c>
      <c r="G1338" s="50">
        <f t="shared" si="51"/>
        <v>255.95165629674182</v>
      </c>
      <c r="H1338" s="90">
        <v>579.91420000000005</v>
      </c>
      <c r="I1338" s="88" t="s">
        <v>217</v>
      </c>
      <c r="J1338" s="55" t="s">
        <v>472</v>
      </c>
      <c r="K1338" s="89" t="s">
        <v>549</v>
      </c>
      <c r="L1338" s="93" t="s">
        <v>1052</v>
      </c>
      <c r="M1338" s="45" t="s">
        <v>473</v>
      </c>
    </row>
    <row r="1339" spans="1:13" ht="12.75" customHeight="1" x14ac:dyDescent="0.2">
      <c r="A1339" s="85">
        <v>42118</v>
      </c>
      <c r="B1339" s="111" t="s">
        <v>1424</v>
      </c>
      <c r="C1339" s="137" t="s">
        <v>135</v>
      </c>
      <c r="D1339" s="131" t="s">
        <v>9</v>
      </c>
      <c r="E1339" s="87">
        <v>152370</v>
      </c>
      <c r="F1339" s="51">
        <f t="shared" si="50"/>
        <v>232.28656756464218</v>
      </c>
      <c r="G1339" s="50">
        <f t="shared" si="51"/>
        <v>262.74576480451759</v>
      </c>
      <c r="H1339" s="90">
        <v>579.91420000000005</v>
      </c>
      <c r="I1339" s="88" t="s">
        <v>217</v>
      </c>
      <c r="J1339" s="55" t="s">
        <v>472</v>
      </c>
      <c r="K1339" s="89" t="s">
        <v>549</v>
      </c>
      <c r="L1339" s="93" t="s">
        <v>1052</v>
      </c>
      <c r="M1339" s="45" t="s">
        <v>473</v>
      </c>
    </row>
    <row r="1340" spans="1:13" ht="12.75" customHeight="1" x14ac:dyDescent="0.2">
      <c r="A1340" s="85">
        <v>42118</v>
      </c>
      <c r="B1340" s="111" t="s">
        <v>1425</v>
      </c>
      <c r="C1340" s="137" t="s">
        <v>135</v>
      </c>
      <c r="D1340" s="131" t="s">
        <v>11</v>
      </c>
      <c r="E1340" s="87">
        <v>202700</v>
      </c>
      <c r="F1340" s="51">
        <f t="shared" si="50"/>
        <v>309.01415794023086</v>
      </c>
      <c r="G1340" s="50">
        <f t="shared" si="51"/>
        <v>349.53446561577556</v>
      </c>
      <c r="H1340" s="90">
        <v>579.91420000000005</v>
      </c>
      <c r="I1340" s="88" t="s">
        <v>217</v>
      </c>
      <c r="J1340" s="55" t="s">
        <v>472</v>
      </c>
      <c r="K1340" s="89" t="s">
        <v>549</v>
      </c>
      <c r="L1340" s="93" t="s">
        <v>1052</v>
      </c>
      <c r="M1340" s="45" t="s">
        <v>473</v>
      </c>
    </row>
    <row r="1341" spans="1:13" ht="12.75" customHeight="1" x14ac:dyDescent="0.2">
      <c r="A1341" s="85">
        <v>42118</v>
      </c>
      <c r="B1341" s="111" t="s">
        <v>1426</v>
      </c>
      <c r="C1341" s="137" t="s">
        <v>135</v>
      </c>
      <c r="D1341" s="131" t="s">
        <v>8</v>
      </c>
      <c r="E1341" s="87">
        <v>150530</v>
      </c>
      <c r="F1341" s="51">
        <f t="shared" si="50"/>
        <v>229.48150564747385</v>
      </c>
      <c r="G1341" s="50">
        <f t="shared" si="51"/>
        <v>259.57288164352588</v>
      </c>
      <c r="H1341" s="90">
        <v>579.91420000000005</v>
      </c>
      <c r="I1341" s="88" t="s">
        <v>217</v>
      </c>
      <c r="J1341" s="55" t="s">
        <v>472</v>
      </c>
      <c r="K1341" s="89" t="s">
        <v>549</v>
      </c>
      <c r="L1341" s="93" t="s">
        <v>1052</v>
      </c>
      <c r="M1341" s="45" t="s">
        <v>473</v>
      </c>
    </row>
    <row r="1342" spans="1:13" ht="12.75" customHeight="1" x14ac:dyDescent="0.2">
      <c r="A1342" s="85">
        <v>42118</v>
      </c>
      <c r="B1342" s="43" t="s">
        <v>1427</v>
      </c>
      <c r="C1342" s="141" t="s">
        <v>122</v>
      </c>
      <c r="D1342" s="131" t="s">
        <v>9</v>
      </c>
      <c r="E1342" s="87">
        <v>85000</v>
      </c>
      <c r="F1342" s="51">
        <f t="shared" si="50"/>
        <v>129.58166465179883</v>
      </c>
      <c r="G1342" s="50">
        <f t="shared" si="51"/>
        <v>146.57340689364045</v>
      </c>
      <c r="H1342" s="90">
        <v>579.91420000000005</v>
      </c>
      <c r="I1342" s="88" t="s">
        <v>217</v>
      </c>
      <c r="J1342" s="55" t="s">
        <v>472</v>
      </c>
      <c r="K1342" s="89" t="s">
        <v>549</v>
      </c>
      <c r="L1342" s="93" t="s">
        <v>1052</v>
      </c>
      <c r="M1342" s="45" t="s">
        <v>473</v>
      </c>
    </row>
    <row r="1343" spans="1:13" ht="12.75" customHeight="1" x14ac:dyDescent="0.2">
      <c r="A1343" s="85">
        <v>42118</v>
      </c>
      <c r="B1343" s="43" t="s">
        <v>1428</v>
      </c>
      <c r="C1343" s="137" t="s">
        <v>135</v>
      </c>
      <c r="D1343" s="131" t="s">
        <v>9</v>
      </c>
      <c r="E1343" s="87">
        <v>220000</v>
      </c>
      <c r="F1343" s="51">
        <f t="shared" si="50"/>
        <v>335.38783792230282</v>
      </c>
      <c r="G1343" s="50">
        <f t="shared" si="51"/>
        <v>379.3664649011871</v>
      </c>
      <c r="H1343" s="90">
        <v>579.91420000000005</v>
      </c>
      <c r="I1343" s="88" t="s">
        <v>217</v>
      </c>
      <c r="J1343" s="55" t="s">
        <v>472</v>
      </c>
      <c r="K1343" s="89" t="s">
        <v>549</v>
      </c>
      <c r="L1343" s="93" t="s">
        <v>1052</v>
      </c>
      <c r="M1343" s="45" t="s">
        <v>473</v>
      </c>
    </row>
    <row r="1344" spans="1:13" ht="12.75" customHeight="1" x14ac:dyDescent="0.2">
      <c r="A1344" s="85">
        <v>42118</v>
      </c>
      <c r="B1344" s="111" t="s">
        <v>1429</v>
      </c>
      <c r="C1344" s="137" t="s">
        <v>135</v>
      </c>
      <c r="D1344" s="131" t="s">
        <v>8</v>
      </c>
      <c r="E1344" s="87">
        <v>151930</v>
      </c>
      <c r="F1344" s="51">
        <f t="shared" si="50"/>
        <v>231.61579188879759</v>
      </c>
      <c r="G1344" s="50">
        <f t="shared" si="51"/>
        <v>261.98703187471523</v>
      </c>
      <c r="H1344" s="90">
        <v>579.91420000000005</v>
      </c>
      <c r="I1344" s="88" t="s">
        <v>217</v>
      </c>
      <c r="J1344" s="55" t="s">
        <v>472</v>
      </c>
      <c r="K1344" s="89" t="s">
        <v>549</v>
      </c>
      <c r="L1344" s="93" t="s">
        <v>1052</v>
      </c>
      <c r="M1344" s="45" t="s">
        <v>473</v>
      </c>
    </row>
    <row r="1345" spans="1:13" ht="12.75" customHeight="1" x14ac:dyDescent="0.2">
      <c r="A1345" s="85">
        <v>42119</v>
      </c>
      <c r="B1345" s="121" t="s">
        <v>118</v>
      </c>
      <c r="C1345" s="130" t="s">
        <v>94</v>
      </c>
      <c r="D1345" s="142" t="s">
        <v>9</v>
      </c>
      <c r="E1345" s="87">
        <v>2000</v>
      </c>
      <c r="F1345" s="51">
        <f t="shared" si="50"/>
        <v>3.0489803447482076</v>
      </c>
      <c r="G1345" s="50">
        <f t="shared" si="51"/>
        <v>3.4487860445562459</v>
      </c>
      <c r="H1345" s="90">
        <v>579.91420000000005</v>
      </c>
      <c r="I1345" s="88" t="s">
        <v>35</v>
      </c>
      <c r="J1345" s="55" t="s">
        <v>472</v>
      </c>
      <c r="K1345" s="90" t="s">
        <v>1111</v>
      </c>
      <c r="L1345" s="93" t="s">
        <v>1052</v>
      </c>
      <c r="M1345" s="45" t="s">
        <v>473</v>
      </c>
    </row>
    <row r="1346" spans="1:13" ht="12.75" customHeight="1" x14ac:dyDescent="0.2">
      <c r="A1346" s="85">
        <v>42119</v>
      </c>
      <c r="B1346" s="121" t="s">
        <v>1165</v>
      </c>
      <c r="C1346" s="130" t="s">
        <v>94</v>
      </c>
      <c r="D1346" s="142" t="s">
        <v>9</v>
      </c>
      <c r="E1346" s="87">
        <v>850</v>
      </c>
      <c r="F1346" s="51">
        <f t="shared" si="50"/>
        <v>1.2958166465179883</v>
      </c>
      <c r="G1346" s="50">
        <f t="shared" si="51"/>
        <v>1.4657340689364047</v>
      </c>
      <c r="H1346" s="90">
        <v>579.91420000000005</v>
      </c>
      <c r="I1346" s="88" t="s">
        <v>35</v>
      </c>
      <c r="J1346" s="55" t="s">
        <v>472</v>
      </c>
      <c r="K1346" s="90" t="s">
        <v>1112</v>
      </c>
      <c r="L1346" s="93" t="s">
        <v>1052</v>
      </c>
      <c r="M1346" s="45" t="s">
        <v>473</v>
      </c>
    </row>
    <row r="1347" spans="1:13" ht="12.75" customHeight="1" x14ac:dyDescent="0.2">
      <c r="A1347" s="85">
        <v>42119</v>
      </c>
      <c r="B1347" s="121" t="s">
        <v>1166</v>
      </c>
      <c r="C1347" s="130" t="s">
        <v>94</v>
      </c>
      <c r="D1347" s="142" t="s">
        <v>9</v>
      </c>
      <c r="E1347" s="87">
        <v>850</v>
      </c>
      <c r="F1347" s="51">
        <f t="shared" si="50"/>
        <v>1.2958166465179883</v>
      </c>
      <c r="G1347" s="50">
        <f t="shared" si="51"/>
        <v>1.4657340689364047</v>
      </c>
      <c r="H1347" s="90">
        <v>579.91420000000005</v>
      </c>
      <c r="I1347" s="88" t="s">
        <v>35</v>
      </c>
      <c r="J1347" s="55" t="s">
        <v>472</v>
      </c>
      <c r="K1347" s="90" t="s">
        <v>1112</v>
      </c>
      <c r="L1347" s="93" t="s">
        <v>1052</v>
      </c>
      <c r="M1347" s="45" t="s">
        <v>473</v>
      </c>
    </row>
    <row r="1348" spans="1:13" ht="12.75" customHeight="1" x14ac:dyDescent="0.2">
      <c r="A1348" s="85">
        <v>42119</v>
      </c>
      <c r="B1348" s="43" t="s">
        <v>1183</v>
      </c>
      <c r="C1348" s="130" t="s">
        <v>94</v>
      </c>
      <c r="D1348" s="130" t="s">
        <v>11</v>
      </c>
      <c r="E1348" s="87">
        <v>850</v>
      </c>
      <c r="F1348" s="51">
        <f t="shared" si="50"/>
        <v>1.2958166465179883</v>
      </c>
      <c r="G1348" s="50">
        <f t="shared" si="51"/>
        <v>1.4657340689364047</v>
      </c>
      <c r="H1348" s="90">
        <v>579.91420000000005</v>
      </c>
      <c r="I1348" s="88" t="s">
        <v>38</v>
      </c>
      <c r="J1348" s="55" t="s">
        <v>472</v>
      </c>
      <c r="K1348" s="89" t="s">
        <v>1113</v>
      </c>
      <c r="L1348" s="93" t="s">
        <v>1052</v>
      </c>
      <c r="M1348" s="45" t="s">
        <v>473</v>
      </c>
    </row>
    <row r="1349" spans="1:13" ht="12.75" customHeight="1" x14ac:dyDescent="0.2">
      <c r="A1349" s="85">
        <v>42119</v>
      </c>
      <c r="B1349" s="43" t="s">
        <v>1190</v>
      </c>
      <c r="C1349" s="130" t="s">
        <v>94</v>
      </c>
      <c r="D1349" s="130" t="s">
        <v>11</v>
      </c>
      <c r="E1349" s="87">
        <v>850</v>
      </c>
      <c r="F1349" s="51">
        <f t="shared" si="50"/>
        <v>1.2958166465179883</v>
      </c>
      <c r="G1349" s="50">
        <f t="shared" si="51"/>
        <v>1.4657340689364047</v>
      </c>
      <c r="H1349" s="90">
        <v>579.91420000000005</v>
      </c>
      <c r="I1349" s="88" t="s">
        <v>38</v>
      </c>
      <c r="J1349" s="55" t="s">
        <v>472</v>
      </c>
      <c r="K1349" s="89" t="s">
        <v>1113</v>
      </c>
      <c r="L1349" s="93" t="s">
        <v>1052</v>
      </c>
      <c r="M1349" s="45" t="s">
        <v>473</v>
      </c>
    </row>
    <row r="1350" spans="1:13" ht="12.75" customHeight="1" x14ac:dyDescent="0.2">
      <c r="A1350" s="85">
        <v>42119</v>
      </c>
      <c r="B1350" s="43" t="s">
        <v>1184</v>
      </c>
      <c r="C1350" s="130" t="s">
        <v>102</v>
      </c>
      <c r="D1350" s="130" t="s">
        <v>11</v>
      </c>
      <c r="E1350" s="87">
        <v>1000</v>
      </c>
      <c r="F1350" s="51">
        <f t="shared" si="50"/>
        <v>1.5244901723741038</v>
      </c>
      <c r="G1350" s="50">
        <f t="shared" si="51"/>
        <v>1.724393022278123</v>
      </c>
      <c r="H1350" s="90">
        <v>579.91420000000005</v>
      </c>
      <c r="I1350" s="88" t="s">
        <v>38</v>
      </c>
      <c r="J1350" s="55" t="s">
        <v>472</v>
      </c>
      <c r="K1350" s="89" t="s">
        <v>1113</v>
      </c>
      <c r="L1350" s="93" t="s">
        <v>1052</v>
      </c>
      <c r="M1350" s="45" t="s">
        <v>473</v>
      </c>
    </row>
    <row r="1351" spans="1:13" ht="12.75" customHeight="1" x14ac:dyDescent="0.2">
      <c r="A1351" s="85">
        <v>42119</v>
      </c>
      <c r="B1351" s="97" t="s">
        <v>1345</v>
      </c>
      <c r="C1351" s="125" t="s">
        <v>94</v>
      </c>
      <c r="D1351" s="126" t="s">
        <v>8</v>
      </c>
      <c r="E1351" s="87">
        <v>1200</v>
      </c>
      <c r="F1351" s="51">
        <f t="shared" si="50"/>
        <v>1.8293882068489247</v>
      </c>
      <c r="G1351" s="50">
        <f t="shared" si="51"/>
        <v>2.0692716267337476</v>
      </c>
      <c r="H1351" s="90">
        <v>579.91420000000005</v>
      </c>
      <c r="I1351" s="88" t="s">
        <v>39</v>
      </c>
      <c r="J1351" s="55" t="s">
        <v>472</v>
      </c>
      <c r="K1351" s="89" t="s">
        <v>1110</v>
      </c>
      <c r="L1351" s="93" t="s">
        <v>1052</v>
      </c>
      <c r="M1351" s="45" t="s">
        <v>473</v>
      </c>
    </row>
    <row r="1352" spans="1:13" ht="12.75" customHeight="1" x14ac:dyDescent="0.2">
      <c r="A1352" s="85">
        <v>42119</v>
      </c>
      <c r="B1352" s="97" t="s">
        <v>1346</v>
      </c>
      <c r="C1352" s="125" t="s">
        <v>94</v>
      </c>
      <c r="D1352" s="126" t="s">
        <v>8</v>
      </c>
      <c r="E1352" s="87">
        <v>700</v>
      </c>
      <c r="F1352" s="51">
        <f t="shared" si="50"/>
        <v>1.0671431206618727</v>
      </c>
      <c r="G1352" s="50">
        <f t="shared" si="51"/>
        <v>1.2070751155946862</v>
      </c>
      <c r="H1352" s="90">
        <v>579.91420000000005</v>
      </c>
      <c r="I1352" s="88" t="s">
        <v>39</v>
      </c>
      <c r="J1352" s="55" t="s">
        <v>472</v>
      </c>
      <c r="K1352" s="89" t="s">
        <v>1110</v>
      </c>
      <c r="L1352" s="93" t="s">
        <v>1052</v>
      </c>
      <c r="M1352" s="45" t="s">
        <v>473</v>
      </c>
    </row>
    <row r="1353" spans="1:13" ht="12.75" customHeight="1" x14ac:dyDescent="0.2">
      <c r="A1353" s="85">
        <v>42119</v>
      </c>
      <c r="B1353" s="97" t="s">
        <v>1347</v>
      </c>
      <c r="C1353" s="125" t="s">
        <v>94</v>
      </c>
      <c r="D1353" s="126" t="s">
        <v>8</v>
      </c>
      <c r="E1353" s="87">
        <v>700</v>
      </c>
      <c r="F1353" s="51">
        <f t="shared" si="50"/>
        <v>1.0671431206618727</v>
      </c>
      <c r="G1353" s="50">
        <f t="shared" si="51"/>
        <v>1.2070751155946862</v>
      </c>
      <c r="H1353" s="90">
        <v>579.91420000000005</v>
      </c>
      <c r="I1353" s="88" t="s">
        <v>39</v>
      </c>
      <c r="J1353" s="55" t="s">
        <v>472</v>
      </c>
      <c r="K1353" s="89" t="s">
        <v>1110</v>
      </c>
      <c r="L1353" s="93" t="s">
        <v>1052</v>
      </c>
      <c r="M1353" s="45" t="s">
        <v>473</v>
      </c>
    </row>
    <row r="1354" spans="1:13" ht="12.75" customHeight="1" x14ac:dyDescent="0.2">
      <c r="A1354" s="85">
        <v>42119</v>
      </c>
      <c r="B1354" s="97" t="s">
        <v>1348</v>
      </c>
      <c r="C1354" s="125" t="s">
        <v>94</v>
      </c>
      <c r="D1354" s="126" t="s">
        <v>8</v>
      </c>
      <c r="E1354" s="87">
        <v>1200</v>
      </c>
      <c r="F1354" s="51">
        <f t="shared" si="50"/>
        <v>1.8293882068489247</v>
      </c>
      <c r="G1354" s="50">
        <f t="shared" si="51"/>
        <v>2.0692716267337476</v>
      </c>
      <c r="H1354" s="90">
        <v>579.91420000000005</v>
      </c>
      <c r="I1354" s="88" t="s">
        <v>39</v>
      </c>
      <c r="J1354" s="55" t="s">
        <v>472</v>
      </c>
      <c r="K1354" s="89" t="s">
        <v>1110</v>
      </c>
      <c r="L1354" s="93" t="s">
        <v>1052</v>
      </c>
      <c r="M1354" s="45" t="s">
        <v>473</v>
      </c>
    </row>
    <row r="1355" spans="1:13" ht="12.75" customHeight="1" x14ac:dyDescent="0.2">
      <c r="A1355" s="85">
        <v>42119</v>
      </c>
      <c r="B1355" s="97" t="s">
        <v>1349</v>
      </c>
      <c r="C1355" s="125" t="s">
        <v>215</v>
      </c>
      <c r="D1355" s="126" t="s">
        <v>8</v>
      </c>
      <c r="E1355" s="87">
        <v>1200</v>
      </c>
      <c r="F1355" s="51">
        <f t="shared" si="50"/>
        <v>1.8293882068489247</v>
      </c>
      <c r="G1355" s="50">
        <f t="shared" si="51"/>
        <v>2.0692716267337476</v>
      </c>
      <c r="H1355" s="90">
        <v>579.91420000000005</v>
      </c>
      <c r="I1355" s="88" t="s">
        <v>39</v>
      </c>
      <c r="J1355" s="55" t="s">
        <v>472</v>
      </c>
      <c r="K1355" s="89" t="s">
        <v>1110</v>
      </c>
      <c r="L1355" s="93" t="s">
        <v>1052</v>
      </c>
      <c r="M1355" s="45" t="s">
        <v>473</v>
      </c>
    </row>
    <row r="1356" spans="1:13" ht="12.75" customHeight="1" x14ac:dyDescent="0.2">
      <c r="A1356" s="85">
        <v>42119</v>
      </c>
      <c r="B1356" s="97" t="s">
        <v>1349</v>
      </c>
      <c r="C1356" s="125" t="s">
        <v>215</v>
      </c>
      <c r="D1356" s="126" t="s">
        <v>8</v>
      </c>
      <c r="E1356" s="87">
        <v>1200</v>
      </c>
      <c r="F1356" s="51">
        <f t="shared" si="50"/>
        <v>1.8293882068489247</v>
      </c>
      <c r="G1356" s="50">
        <f t="shared" si="51"/>
        <v>2.0692716267337476</v>
      </c>
      <c r="H1356" s="90">
        <v>579.91420000000005</v>
      </c>
      <c r="I1356" s="88" t="s">
        <v>39</v>
      </c>
      <c r="J1356" s="55" t="s">
        <v>472</v>
      </c>
      <c r="K1356" s="89" t="s">
        <v>1110</v>
      </c>
      <c r="L1356" s="93" t="s">
        <v>1052</v>
      </c>
      <c r="M1356" s="45" t="s">
        <v>473</v>
      </c>
    </row>
    <row r="1357" spans="1:13" ht="12.75" customHeight="1" x14ac:dyDescent="0.2">
      <c r="A1357" s="85">
        <v>42119</v>
      </c>
      <c r="B1357" s="97" t="s">
        <v>1410</v>
      </c>
      <c r="C1357" s="125" t="s">
        <v>94</v>
      </c>
      <c r="D1357" s="126" t="s">
        <v>8</v>
      </c>
      <c r="E1357" s="87">
        <v>1500</v>
      </c>
      <c r="F1357" s="51">
        <f t="shared" si="50"/>
        <v>2.2867352585611558</v>
      </c>
      <c r="G1357" s="50">
        <f t="shared" si="51"/>
        <v>2.5865895334171847</v>
      </c>
      <c r="H1357" s="90">
        <v>579.91420000000005</v>
      </c>
      <c r="I1357" s="88" t="s">
        <v>12</v>
      </c>
      <c r="J1357" s="55" t="s">
        <v>472</v>
      </c>
      <c r="K1357" s="89" t="s">
        <v>1109</v>
      </c>
      <c r="L1357" s="93" t="s">
        <v>1052</v>
      </c>
      <c r="M1357" s="45" t="s">
        <v>473</v>
      </c>
    </row>
    <row r="1358" spans="1:13" ht="12.75" customHeight="1" x14ac:dyDescent="0.2">
      <c r="A1358" s="85">
        <v>42119</v>
      </c>
      <c r="B1358" s="97" t="s">
        <v>1411</v>
      </c>
      <c r="C1358" s="125" t="s">
        <v>94</v>
      </c>
      <c r="D1358" s="126" t="s">
        <v>8</v>
      </c>
      <c r="E1358" s="87">
        <v>1500</v>
      </c>
      <c r="F1358" s="51">
        <f t="shared" si="50"/>
        <v>2.2867352585611558</v>
      </c>
      <c r="G1358" s="50">
        <f t="shared" si="51"/>
        <v>2.5865895334171847</v>
      </c>
      <c r="H1358" s="90">
        <v>579.91420000000005</v>
      </c>
      <c r="I1358" s="88" t="s">
        <v>12</v>
      </c>
      <c r="J1358" s="55" t="s">
        <v>472</v>
      </c>
      <c r="K1358" s="89" t="s">
        <v>1109</v>
      </c>
      <c r="L1358" s="93" t="s">
        <v>1052</v>
      </c>
      <c r="M1358" s="45" t="s">
        <v>473</v>
      </c>
    </row>
    <row r="1359" spans="1:13" ht="12.75" customHeight="1" x14ac:dyDescent="0.2">
      <c r="A1359" s="85">
        <v>42119</v>
      </c>
      <c r="B1359" s="97" t="s">
        <v>1412</v>
      </c>
      <c r="C1359" s="125" t="s">
        <v>215</v>
      </c>
      <c r="D1359" s="126" t="s">
        <v>8</v>
      </c>
      <c r="E1359" s="87">
        <v>1450</v>
      </c>
      <c r="F1359" s="51">
        <f t="shared" si="50"/>
        <v>2.2105107499424506</v>
      </c>
      <c r="G1359" s="50">
        <f t="shared" si="51"/>
        <v>2.5003698823032785</v>
      </c>
      <c r="H1359" s="90">
        <v>579.91420000000005</v>
      </c>
      <c r="I1359" s="88" t="s">
        <v>12</v>
      </c>
      <c r="J1359" s="55" t="s">
        <v>472</v>
      </c>
      <c r="K1359" s="89" t="s">
        <v>1109</v>
      </c>
      <c r="L1359" s="93" t="s">
        <v>1052</v>
      </c>
      <c r="M1359" s="45" t="s">
        <v>473</v>
      </c>
    </row>
    <row r="1360" spans="1:13" ht="12.75" customHeight="1" x14ac:dyDescent="0.2">
      <c r="A1360" s="85">
        <v>42122</v>
      </c>
      <c r="B1360" s="43" t="s">
        <v>1167</v>
      </c>
      <c r="C1360" s="130" t="s">
        <v>122</v>
      </c>
      <c r="D1360" s="142" t="s">
        <v>9</v>
      </c>
      <c r="E1360" s="87">
        <v>35000</v>
      </c>
      <c r="F1360" s="51">
        <f t="shared" si="50"/>
        <v>53.357156033093631</v>
      </c>
      <c r="G1360" s="50">
        <f t="shared" si="51"/>
        <v>60.353755779734307</v>
      </c>
      <c r="H1360" s="90">
        <v>579.91420000000005</v>
      </c>
      <c r="I1360" s="88" t="s">
        <v>35</v>
      </c>
      <c r="J1360" s="55" t="s">
        <v>472</v>
      </c>
      <c r="K1360" s="90" t="s">
        <v>1114</v>
      </c>
      <c r="L1360" s="93" t="s">
        <v>1052</v>
      </c>
      <c r="M1360" s="45" t="s">
        <v>473</v>
      </c>
    </row>
    <row r="1361" spans="1:13" ht="12.75" customHeight="1" x14ac:dyDescent="0.2">
      <c r="A1361" s="85">
        <v>42122</v>
      </c>
      <c r="B1361" s="121" t="s">
        <v>1168</v>
      </c>
      <c r="C1361" s="130" t="s">
        <v>94</v>
      </c>
      <c r="D1361" s="142" t="s">
        <v>9</v>
      </c>
      <c r="E1361" s="87">
        <v>1600</v>
      </c>
      <c r="F1361" s="51">
        <f t="shared" si="50"/>
        <v>2.4391842757985662</v>
      </c>
      <c r="G1361" s="50">
        <f t="shared" si="51"/>
        <v>2.759028835644997</v>
      </c>
      <c r="H1361" s="90">
        <v>579.91420000000005</v>
      </c>
      <c r="I1361" s="88" t="s">
        <v>35</v>
      </c>
      <c r="J1361" s="55" t="s">
        <v>472</v>
      </c>
      <c r="K1361" s="90" t="s">
        <v>1115</v>
      </c>
      <c r="L1361" s="93" t="s">
        <v>1052</v>
      </c>
      <c r="M1361" s="45" t="s">
        <v>473</v>
      </c>
    </row>
    <row r="1362" spans="1:13" ht="12.75" customHeight="1" x14ac:dyDescent="0.2">
      <c r="A1362" s="85">
        <v>42122</v>
      </c>
      <c r="B1362" s="121" t="s">
        <v>1169</v>
      </c>
      <c r="C1362" s="130" t="s">
        <v>94</v>
      </c>
      <c r="D1362" s="142" t="s">
        <v>9</v>
      </c>
      <c r="E1362" s="87">
        <v>1600</v>
      </c>
      <c r="F1362" s="51">
        <f t="shared" si="50"/>
        <v>2.4391842757985662</v>
      </c>
      <c r="G1362" s="50">
        <f t="shared" si="51"/>
        <v>2.759028835644997</v>
      </c>
      <c r="H1362" s="90">
        <v>579.91420000000005</v>
      </c>
      <c r="I1362" s="88" t="s">
        <v>35</v>
      </c>
      <c r="J1362" s="55" t="s">
        <v>472</v>
      </c>
      <c r="K1362" s="90" t="s">
        <v>1115</v>
      </c>
      <c r="L1362" s="93" t="s">
        <v>1052</v>
      </c>
      <c r="M1362" s="45" t="s">
        <v>473</v>
      </c>
    </row>
    <row r="1363" spans="1:13" ht="12.75" customHeight="1" x14ac:dyDescent="0.2">
      <c r="A1363" s="85">
        <v>42122</v>
      </c>
      <c r="B1363" s="121" t="s">
        <v>1170</v>
      </c>
      <c r="C1363" s="130" t="s">
        <v>94</v>
      </c>
      <c r="D1363" s="142" t="s">
        <v>9</v>
      </c>
      <c r="E1363" s="87">
        <v>400</v>
      </c>
      <c r="F1363" s="51">
        <f t="shared" si="50"/>
        <v>0.60979606894964156</v>
      </c>
      <c r="G1363" s="50">
        <f t="shared" si="51"/>
        <v>0.68975720891124925</v>
      </c>
      <c r="H1363" s="90">
        <v>579.91420000000005</v>
      </c>
      <c r="I1363" s="88" t="s">
        <v>35</v>
      </c>
      <c r="J1363" s="55" t="s">
        <v>472</v>
      </c>
      <c r="K1363" s="90" t="s">
        <v>1115</v>
      </c>
      <c r="L1363" s="93" t="s">
        <v>1052</v>
      </c>
      <c r="M1363" s="45" t="s">
        <v>473</v>
      </c>
    </row>
    <row r="1364" spans="1:13" ht="12.75" customHeight="1" x14ac:dyDescent="0.2">
      <c r="A1364" s="85">
        <v>42122</v>
      </c>
      <c r="B1364" s="121" t="s">
        <v>1176</v>
      </c>
      <c r="C1364" s="130" t="s">
        <v>94</v>
      </c>
      <c r="D1364" s="142" t="s">
        <v>9</v>
      </c>
      <c r="E1364" s="87">
        <v>400</v>
      </c>
      <c r="F1364" s="51">
        <f t="shared" si="50"/>
        <v>0.60979606894964156</v>
      </c>
      <c r="G1364" s="50">
        <f t="shared" si="51"/>
        <v>0.68975720891124925</v>
      </c>
      <c r="H1364" s="90">
        <v>579.91420000000005</v>
      </c>
      <c r="I1364" s="88" t="s">
        <v>35</v>
      </c>
      <c r="J1364" s="55" t="s">
        <v>472</v>
      </c>
      <c r="K1364" s="90" t="s">
        <v>1115</v>
      </c>
      <c r="L1364" s="93" t="s">
        <v>1052</v>
      </c>
      <c r="M1364" s="45" t="s">
        <v>473</v>
      </c>
    </row>
    <row r="1365" spans="1:13" ht="12.75" customHeight="1" x14ac:dyDescent="0.2">
      <c r="A1365" s="85">
        <v>42122</v>
      </c>
      <c r="B1365" s="121" t="s">
        <v>1165</v>
      </c>
      <c r="C1365" s="130" t="s">
        <v>94</v>
      </c>
      <c r="D1365" s="142" t="s">
        <v>9</v>
      </c>
      <c r="E1365" s="87">
        <v>850</v>
      </c>
      <c r="F1365" s="51">
        <f t="shared" si="50"/>
        <v>1.2958166465179883</v>
      </c>
      <c r="G1365" s="50">
        <f t="shared" si="51"/>
        <v>1.4657340689364047</v>
      </c>
      <c r="H1365" s="90">
        <v>579.91420000000005</v>
      </c>
      <c r="I1365" s="88" t="s">
        <v>35</v>
      </c>
      <c r="J1365" s="55" t="s">
        <v>472</v>
      </c>
      <c r="K1365" s="90" t="s">
        <v>1117</v>
      </c>
      <c r="L1365" s="93" t="s">
        <v>1052</v>
      </c>
      <c r="M1365" s="45" t="s">
        <v>473</v>
      </c>
    </row>
    <row r="1366" spans="1:13" ht="12.75" customHeight="1" x14ac:dyDescent="0.2">
      <c r="A1366" s="85">
        <v>42122</v>
      </c>
      <c r="B1366" s="121" t="s">
        <v>1166</v>
      </c>
      <c r="C1366" s="130" t="s">
        <v>94</v>
      </c>
      <c r="D1366" s="142" t="s">
        <v>9</v>
      </c>
      <c r="E1366" s="87">
        <v>850</v>
      </c>
      <c r="F1366" s="51">
        <f t="shared" si="50"/>
        <v>1.2958166465179883</v>
      </c>
      <c r="G1366" s="50">
        <f t="shared" si="51"/>
        <v>1.4657340689364047</v>
      </c>
      <c r="H1366" s="90">
        <v>579.91420000000005</v>
      </c>
      <c r="I1366" s="88" t="s">
        <v>35</v>
      </c>
      <c r="J1366" s="55" t="s">
        <v>472</v>
      </c>
      <c r="K1366" s="90" t="s">
        <v>1117</v>
      </c>
      <c r="L1366" s="93" t="s">
        <v>1052</v>
      </c>
      <c r="M1366" s="45" t="s">
        <v>473</v>
      </c>
    </row>
    <row r="1367" spans="1:13" ht="12.75" customHeight="1" x14ac:dyDescent="0.2">
      <c r="A1367" s="85">
        <v>42122</v>
      </c>
      <c r="B1367" s="43" t="s">
        <v>1171</v>
      </c>
      <c r="C1367" s="130" t="s">
        <v>113</v>
      </c>
      <c r="D1367" s="142" t="s">
        <v>9</v>
      </c>
      <c r="E1367" s="87">
        <v>2750</v>
      </c>
      <c r="F1367" s="51">
        <f t="shared" si="50"/>
        <v>4.1923479740287855</v>
      </c>
      <c r="G1367" s="50">
        <f t="shared" si="51"/>
        <v>4.742080811264838</v>
      </c>
      <c r="H1367" s="90">
        <v>579.91420000000005</v>
      </c>
      <c r="I1367" s="88" t="s">
        <v>35</v>
      </c>
      <c r="J1367" s="55" t="s">
        <v>472</v>
      </c>
      <c r="K1367" s="90" t="s">
        <v>1118</v>
      </c>
      <c r="L1367" s="93" t="s">
        <v>1052</v>
      </c>
      <c r="M1367" s="45" t="s">
        <v>473</v>
      </c>
    </row>
    <row r="1368" spans="1:13" ht="12.75" customHeight="1" x14ac:dyDescent="0.2">
      <c r="A1368" s="85">
        <v>42122</v>
      </c>
      <c r="B1368" s="43" t="s">
        <v>115</v>
      </c>
      <c r="C1368" s="130" t="s">
        <v>94</v>
      </c>
      <c r="D1368" s="142" t="s">
        <v>9</v>
      </c>
      <c r="E1368" s="87">
        <v>150</v>
      </c>
      <c r="F1368" s="51">
        <f t="shared" si="50"/>
        <v>0.22867352585611558</v>
      </c>
      <c r="G1368" s="50">
        <f t="shared" si="51"/>
        <v>0.25865895334171846</v>
      </c>
      <c r="H1368" s="90">
        <v>579.91420000000005</v>
      </c>
      <c r="I1368" s="88" t="s">
        <v>35</v>
      </c>
      <c r="J1368" s="55" t="s">
        <v>472</v>
      </c>
      <c r="K1368" s="90" t="s">
        <v>1118</v>
      </c>
      <c r="L1368" s="93" t="s">
        <v>1052</v>
      </c>
      <c r="M1368" s="45" t="s">
        <v>473</v>
      </c>
    </row>
    <row r="1369" spans="1:13" ht="12.75" customHeight="1" x14ac:dyDescent="0.2">
      <c r="A1369" s="85">
        <v>42122</v>
      </c>
      <c r="B1369" s="43" t="s">
        <v>1172</v>
      </c>
      <c r="C1369" s="130" t="s">
        <v>94</v>
      </c>
      <c r="D1369" s="142" t="s">
        <v>9</v>
      </c>
      <c r="E1369" s="87">
        <v>350</v>
      </c>
      <c r="F1369" s="51">
        <f t="shared" si="50"/>
        <v>0.53357156033093633</v>
      </c>
      <c r="G1369" s="50">
        <f t="shared" si="51"/>
        <v>0.60353755779734308</v>
      </c>
      <c r="H1369" s="90">
        <v>579.91420000000005</v>
      </c>
      <c r="I1369" s="88" t="s">
        <v>35</v>
      </c>
      <c r="J1369" s="55" t="s">
        <v>472</v>
      </c>
      <c r="K1369" s="90" t="s">
        <v>1118</v>
      </c>
      <c r="L1369" s="93" t="s">
        <v>1052</v>
      </c>
      <c r="M1369" s="45" t="s">
        <v>473</v>
      </c>
    </row>
    <row r="1370" spans="1:13" ht="12.75" customHeight="1" x14ac:dyDescent="0.2">
      <c r="A1370" s="85">
        <v>42122</v>
      </c>
      <c r="B1370" s="43" t="s">
        <v>1173</v>
      </c>
      <c r="C1370" s="130" t="s">
        <v>94</v>
      </c>
      <c r="D1370" s="142" t="s">
        <v>9</v>
      </c>
      <c r="E1370" s="87">
        <v>250</v>
      </c>
      <c r="F1370" s="51">
        <f t="shared" si="50"/>
        <v>0.38112254309352595</v>
      </c>
      <c r="G1370" s="50">
        <f t="shared" si="51"/>
        <v>0.43109825556953074</v>
      </c>
      <c r="H1370" s="90">
        <v>579.91420000000005</v>
      </c>
      <c r="I1370" s="88" t="s">
        <v>35</v>
      </c>
      <c r="J1370" s="55" t="s">
        <v>472</v>
      </c>
      <c r="K1370" s="90" t="s">
        <v>1118</v>
      </c>
      <c r="L1370" s="93" t="s">
        <v>1052</v>
      </c>
      <c r="M1370" s="45" t="s">
        <v>473</v>
      </c>
    </row>
    <row r="1371" spans="1:13" ht="12.75" customHeight="1" x14ac:dyDescent="0.2">
      <c r="A1371" s="85">
        <v>42122</v>
      </c>
      <c r="B1371" s="43" t="s">
        <v>1183</v>
      </c>
      <c r="C1371" s="130" t="s">
        <v>94</v>
      </c>
      <c r="D1371" s="130" t="s">
        <v>11</v>
      </c>
      <c r="E1371" s="87">
        <v>850</v>
      </c>
      <c r="F1371" s="51">
        <f t="shared" si="50"/>
        <v>1.2958166465179883</v>
      </c>
      <c r="G1371" s="50">
        <f t="shared" si="51"/>
        <v>1.4657340689364047</v>
      </c>
      <c r="H1371" s="90">
        <v>579.91420000000005</v>
      </c>
      <c r="I1371" s="88" t="s">
        <v>38</v>
      </c>
      <c r="J1371" s="55" t="s">
        <v>472</v>
      </c>
      <c r="K1371" s="89" t="s">
        <v>1116</v>
      </c>
      <c r="L1371" s="93" t="s">
        <v>1052</v>
      </c>
      <c r="M1371" s="45" t="s">
        <v>473</v>
      </c>
    </row>
    <row r="1372" spans="1:13" ht="12.75" customHeight="1" x14ac:dyDescent="0.2">
      <c r="A1372" s="85">
        <v>42122</v>
      </c>
      <c r="B1372" s="43" t="s">
        <v>1190</v>
      </c>
      <c r="C1372" s="130" t="s">
        <v>94</v>
      </c>
      <c r="D1372" s="130" t="s">
        <v>11</v>
      </c>
      <c r="E1372" s="87">
        <v>850</v>
      </c>
      <c r="F1372" s="51">
        <f t="shared" si="50"/>
        <v>1.2958166465179883</v>
      </c>
      <c r="G1372" s="50">
        <f t="shared" si="51"/>
        <v>1.4657340689364047</v>
      </c>
      <c r="H1372" s="90">
        <v>579.91420000000005</v>
      </c>
      <c r="I1372" s="88" t="s">
        <v>38</v>
      </c>
      <c r="J1372" s="55" t="s">
        <v>472</v>
      </c>
      <c r="K1372" s="89" t="s">
        <v>1116</v>
      </c>
      <c r="L1372" s="93" t="s">
        <v>1052</v>
      </c>
      <c r="M1372" s="45" t="s">
        <v>473</v>
      </c>
    </row>
    <row r="1373" spans="1:13" ht="12.75" customHeight="1" x14ac:dyDescent="0.2">
      <c r="A1373" s="85">
        <v>42122</v>
      </c>
      <c r="B1373" s="111" t="s">
        <v>1432</v>
      </c>
      <c r="C1373" s="137" t="s">
        <v>113</v>
      </c>
      <c r="D1373" s="131" t="s">
        <v>9</v>
      </c>
      <c r="E1373" s="87">
        <v>132841</v>
      </c>
      <c r="F1373" s="51">
        <f t="shared" si="50"/>
        <v>202.51479898834833</v>
      </c>
      <c r="G1373" s="50">
        <f t="shared" si="51"/>
        <v>229.07009347244815</v>
      </c>
      <c r="H1373" s="90">
        <v>579.91420000000005</v>
      </c>
      <c r="I1373" s="88" t="s">
        <v>217</v>
      </c>
      <c r="J1373" s="55" t="s">
        <v>472</v>
      </c>
      <c r="K1373" s="89" t="s">
        <v>845</v>
      </c>
      <c r="L1373" s="93" t="s">
        <v>1052</v>
      </c>
      <c r="M1373" s="45" t="s">
        <v>473</v>
      </c>
    </row>
    <row r="1374" spans="1:13" ht="12.75" customHeight="1" x14ac:dyDescent="0.2">
      <c r="A1374" s="85">
        <v>42123</v>
      </c>
      <c r="B1374" s="43" t="s">
        <v>1174</v>
      </c>
      <c r="C1374" s="130" t="s">
        <v>94</v>
      </c>
      <c r="D1374" s="142" t="s">
        <v>9</v>
      </c>
      <c r="E1374" s="87">
        <v>10500</v>
      </c>
      <c r="F1374" s="51">
        <f t="shared" si="50"/>
        <v>16.007146809928091</v>
      </c>
      <c r="G1374" s="50">
        <f t="shared" si="51"/>
        <v>18.106126733920291</v>
      </c>
      <c r="H1374" s="90">
        <v>579.91420000000005</v>
      </c>
      <c r="I1374" s="88" t="s">
        <v>35</v>
      </c>
      <c r="J1374" s="55" t="s">
        <v>472</v>
      </c>
      <c r="K1374" s="90" t="s">
        <v>1119</v>
      </c>
      <c r="L1374" s="93" t="s">
        <v>1052</v>
      </c>
      <c r="M1374" s="45" t="s">
        <v>473</v>
      </c>
    </row>
    <row r="1375" spans="1:13" ht="12.75" customHeight="1" x14ac:dyDescent="0.2">
      <c r="A1375" s="85">
        <v>42123</v>
      </c>
      <c r="B1375" s="43" t="s">
        <v>1434</v>
      </c>
      <c r="C1375" s="130" t="s">
        <v>135</v>
      </c>
      <c r="D1375" s="142" t="s">
        <v>136</v>
      </c>
      <c r="E1375" s="87">
        <v>69500</v>
      </c>
      <c r="F1375" s="51">
        <f t="shared" si="50"/>
        <v>105.95206698000021</v>
      </c>
      <c r="G1375" s="50">
        <f t="shared" si="51"/>
        <v>119.84531504832955</v>
      </c>
      <c r="H1375" s="90">
        <v>579.91420000000005</v>
      </c>
      <c r="I1375" s="88" t="s">
        <v>35</v>
      </c>
      <c r="J1375" s="55" t="s">
        <v>472</v>
      </c>
      <c r="K1375" s="90" t="s">
        <v>1119</v>
      </c>
      <c r="L1375" s="93" t="s">
        <v>1052</v>
      </c>
      <c r="M1375" s="45" t="s">
        <v>473</v>
      </c>
    </row>
    <row r="1376" spans="1:13" ht="12.75" customHeight="1" x14ac:dyDescent="0.2">
      <c r="A1376" s="85">
        <v>42123</v>
      </c>
      <c r="B1376" s="43" t="s">
        <v>1435</v>
      </c>
      <c r="C1376" s="130" t="s">
        <v>135</v>
      </c>
      <c r="D1376" s="142" t="s">
        <v>136</v>
      </c>
      <c r="E1376" s="87">
        <v>224000</v>
      </c>
      <c r="F1376" s="51">
        <f t="shared" si="50"/>
        <v>341.48579861179923</v>
      </c>
      <c r="G1376" s="50">
        <f t="shared" si="51"/>
        <v>386.26403699029959</v>
      </c>
      <c r="H1376" s="90">
        <v>579.91420000000005</v>
      </c>
      <c r="I1376" s="88" t="s">
        <v>35</v>
      </c>
      <c r="J1376" s="55" t="s">
        <v>472</v>
      </c>
      <c r="K1376" s="90" t="s">
        <v>1119</v>
      </c>
      <c r="L1376" s="93" t="s">
        <v>1052</v>
      </c>
      <c r="M1376" s="45" t="s">
        <v>473</v>
      </c>
    </row>
    <row r="1377" spans="1:13" ht="12.75" customHeight="1" x14ac:dyDescent="0.2">
      <c r="A1377" s="85">
        <v>42123</v>
      </c>
      <c r="B1377" s="43" t="s">
        <v>1175</v>
      </c>
      <c r="C1377" s="130" t="s">
        <v>94</v>
      </c>
      <c r="D1377" s="142" t="s">
        <v>9</v>
      </c>
      <c r="E1377" s="87">
        <v>1000</v>
      </c>
      <c r="F1377" s="51">
        <f t="shared" si="50"/>
        <v>1.5244901723741038</v>
      </c>
      <c r="G1377" s="50">
        <f t="shared" si="51"/>
        <v>1.724393022278123</v>
      </c>
      <c r="H1377" s="90">
        <v>579.91420000000005</v>
      </c>
      <c r="I1377" s="88" t="s">
        <v>35</v>
      </c>
      <c r="J1377" s="55" t="s">
        <v>472</v>
      </c>
      <c r="K1377" s="90" t="s">
        <v>1119</v>
      </c>
      <c r="L1377" s="93" t="s">
        <v>1052</v>
      </c>
      <c r="M1377" s="45" t="s">
        <v>473</v>
      </c>
    </row>
    <row r="1378" spans="1:13" ht="12.75" customHeight="1" x14ac:dyDescent="0.2">
      <c r="A1378" s="85">
        <v>42123</v>
      </c>
      <c r="B1378" s="97" t="s">
        <v>1227</v>
      </c>
      <c r="C1378" s="140" t="s">
        <v>203</v>
      </c>
      <c r="D1378" s="142" t="s">
        <v>14</v>
      </c>
      <c r="E1378" s="87">
        <v>10000</v>
      </c>
      <c r="F1378" s="51">
        <f t="shared" si="50"/>
        <v>15.244901723741037</v>
      </c>
      <c r="G1378" s="50">
        <f t="shared" si="51"/>
        <v>17.243930222781231</v>
      </c>
      <c r="H1378" s="90">
        <v>579.91420000000005</v>
      </c>
      <c r="I1378" s="88" t="s">
        <v>15</v>
      </c>
      <c r="J1378" s="55" t="s">
        <v>472</v>
      </c>
      <c r="K1378" s="89" t="s">
        <v>1121</v>
      </c>
      <c r="L1378" s="93" t="s">
        <v>1052</v>
      </c>
      <c r="M1378" s="45" t="s">
        <v>473</v>
      </c>
    </row>
    <row r="1379" spans="1:13" ht="12.75" customHeight="1" x14ac:dyDescent="0.2">
      <c r="A1379" s="85">
        <v>42123</v>
      </c>
      <c r="B1379" s="97" t="s">
        <v>1228</v>
      </c>
      <c r="C1379" s="138" t="s">
        <v>203</v>
      </c>
      <c r="D1379" s="142" t="s">
        <v>14</v>
      </c>
      <c r="E1379" s="87">
        <v>10000</v>
      </c>
      <c r="F1379" s="51">
        <f t="shared" si="50"/>
        <v>15.244901723741037</v>
      </c>
      <c r="G1379" s="50">
        <f t="shared" si="51"/>
        <v>17.243930222781231</v>
      </c>
      <c r="H1379" s="90">
        <v>579.91420000000005</v>
      </c>
      <c r="I1379" s="88" t="s">
        <v>15</v>
      </c>
      <c r="J1379" s="55" t="s">
        <v>472</v>
      </c>
      <c r="K1379" s="89" t="s">
        <v>1121</v>
      </c>
      <c r="L1379" s="93" t="s">
        <v>1052</v>
      </c>
      <c r="M1379" s="45" t="s">
        <v>473</v>
      </c>
    </row>
    <row r="1380" spans="1:13" ht="12.75" customHeight="1" x14ac:dyDescent="0.2">
      <c r="A1380" s="85">
        <v>42123</v>
      </c>
      <c r="B1380" s="97" t="s">
        <v>1229</v>
      </c>
      <c r="C1380" s="137" t="s">
        <v>203</v>
      </c>
      <c r="D1380" s="142" t="s">
        <v>14</v>
      </c>
      <c r="E1380" s="87">
        <v>10000</v>
      </c>
      <c r="F1380" s="51">
        <f t="shared" si="50"/>
        <v>15.244901723741037</v>
      </c>
      <c r="G1380" s="50">
        <f t="shared" si="51"/>
        <v>17.243930222781231</v>
      </c>
      <c r="H1380" s="90">
        <v>579.91420000000005</v>
      </c>
      <c r="I1380" s="88" t="s">
        <v>15</v>
      </c>
      <c r="J1380" s="55" t="s">
        <v>472</v>
      </c>
      <c r="K1380" s="89" t="s">
        <v>1121</v>
      </c>
      <c r="L1380" s="93" t="s">
        <v>1052</v>
      </c>
      <c r="M1380" s="45" t="s">
        <v>473</v>
      </c>
    </row>
    <row r="1381" spans="1:13" ht="12.75" customHeight="1" x14ac:dyDescent="0.2">
      <c r="A1381" s="85">
        <v>42123</v>
      </c>
      <c r="B1381" s="97" t="s">
        <v>1230</v>
      </c>
      <c r="C1381" s="137" t="s">
        <v>203</v>
      </c>
      <c r="D1381" s="142" t="s">
        <v>14</v>
      </c>
      <c r="E1381" s="87">
        <v>10000</v>
      </c>
      <c r="F1381" s="51">
        <f t="shared" si="50"/>
        <v>15.244901723741037</v>
      </c>
      <c r="G1381" s="50">
        <f t="shared" si="51"/>
        <v>17.243930222781231</v>
      </c>
      <c r="H1381" s="90">
        <v>579.91420000000005</v>
      </c>
      <c r="I1381" s="88" t="s">
        <v>15</v>
      </c>
      <c r="J1381" s="55" t="s">
        <v>472</v>
      </c>
      <c r="K1381" s="89" t="s">
        <v>1121</v>
      </c>
      <c r="L1381" s="93" t="s">
        <v>1052</v>
      </c>
      <c r="M1381" s="45" t="s">
        <v>473</v>
      </c>
    </row>
    <row r="1382" spans="1:13" ht="12.75" customHeight="1" x14ac:dyDescent="0.2">
      <c r="A1382" s="85">
        <v>42123</v>
      </c>
      <c r="B1382" s="97" t="s">
        <v>1231</v>
      </c>
      <c r="C1382" s="137" t="s">
        <v>203</v>
      </c>
      <c r="D1382" s="142" t="s">
        <v>14</v>
      </c>
      <c r="E1382" s="87">
        <v>10000</v>
      </c>
      <c r="F1382" s="51">
        <f t="shared" si="50"/>
        <v>15.244901723741037</v>
      </c>
      <c r="G1382" s="50">
        <f t="shared" si="51"/>
        <v>17.243930222781231</v>
      </c>
      <c r="H1382" s="90">
        <v>579.91420000000005</v>
      </c>
      <c r="I1382" s="88" t="s">
        <v>15</v>
      </c>
      <c r="J1382" s="55" t="s">
        <v>472</v>
      </c>
      <c r="K1382" s="89" t="s">
        <v>1121</v>
      </c>
      <c r="L1382" s="93" t="s">
        <v>1052</v>
      </c>
      <c r="M1382" s="45" t="s">
        <v>473</v>
      </c>
    </row>
    <row r="1383" spans="1:13" ht="12.75" customHeight="1" x14ac:dyDescent="0.2">
      <c r="A1383" s="85">
        <v>42123</v>
      </c>
      <c r="B1383" s="97" t="s">
        <v>1232</v>
      </c>
      <c r="C1383" s="137" t="s">
        <v>203</v>
      </c>
      <c r="D1383" s="142" t="s">
        <v>14</v>
      </c>
      <c r="E1383" s="87">
        <v>10000</v>
      </c>
      <c r="F1383" s="51">
        <f t="shared" si="50"/>
        <v>15.244901723741037</v>
      </c>
      <c r="G1383" s="50">
        <f t="shared" si="51"/>
        <v>17.243930222781231</v>
      </c>
      <c r="H1383" s="90">
        <v>579.91420000000005</v>
      </c>
      <c r="I1383" s="88" t="s">
        <v>15</v>
      </c>
      <c r="J1383" s="55" t="s">
        <v>472</v>
      </c>
      <c r="K1383" s="89" t="s">
        <v>1121</v>
      </c>
      <c r="L1383" s="93" t="s">
        <v>1052</v>
      </c>
      <c r="M1383" s="45" t="s">
        <v>473</v>
      </c>
    </row>
    <row r="1384" spans="1:13" ht="12.75" customHeight="1" x14ac:dyDescent="0.2">
      <c r="A1384" s="85">
        <v>42123</v>
      </c>
      <c r="B1384" s="97" t="s">
        <v>1233</v>
      </c>
      <c r="C1384" s="137" t="s">
        <v>203</v>
      </c>
      <c r="D1384" s="142" t="s">
        <v>14</v>
      </c>
      <c r="E1384" s="87">
        <v>10000</v>
      </c>
      <c r="F1384" s="51">
        <f t="shared" si="50"/>
        <v>15.244901723741037</v>
      </c>
      <c r="G1384" s="50">
        <f t="shared" si="51"/>
        <v>17.243930222781231</v>
      </c>
      <c r="H1384" s="90">
        <v>579.91420000000005</v>
      </c>
      <c r="I1384" s="88" t="s">
        <v>15</v>
      </c>
      <c r="J1384" s="55" t="s">
        <v>472</v>
      </c>
      <c r="K1384" s="89" t="s">
        <v>1121</v>
      </c>
      <c r="L1384" s="93" t="s">
        <v>1052</v>
      </c>
      <c r="M1384" s="45" t="s">
        <v>473</v>
      </c>
    </row>
    <row r="1385" spans="1:13" ht="12.75" customHeight="1" x14ac:dyDescent="0.2">
      <c r="A1385" s="85">
        <v>42123</v>
      </c>
      <c r="B1385" s="132" t="s">
        <v>1234</v>
      </c>
      <c r="C1385" s="43" t="s">
        <v>203</v>
      </c>
      <c r="D1385" s="103" t="s">
        <v>14</v>
      </c>
      <c r="E1385" s="128">
        <v>10000</v>
      </c>
      <c r="F1385" s="51">
        <f t="shared" si="50"/>
        <v>15.244901723741037</v>
      </c>
      <c r="G1385" s="50">
        <f t="shared" si="51"/>
        <v>17.243930222781231</v>
      </c>
      <c r="H1385" s="90">
        <v>579.91420000000005</v>
      </c>
      <c r="I1385" s="129" t="s">
        <v>15</v>
      </c>
      <c r="J1385" s="55" t="s">
        <v>472</v>
      </c>
      <c r="K1385" s="89" t="s">
        <v>1121</v>
      </c>
      <c r="L1385" s="93" t="s">
        <v>1052</v>
      </c>
      <c r="M1385" s="45" t="s">
        <v>473</v>
      </c>
    </row>
    <row r="1386" spans="1:13" ht="12.75" customHeight="1" x14ac:dyDescent="0.2">
      <c r="A1386" s="85">
        <v>42123</v>
      </c>
      <c r="B1386" s="132" t="s">
        <v>1235</v>
      </c>
      <c r="C1386" s="43" t="s">
        <v>203</v>
      </c>
      <c r="D1386" s="142" t="s">
        <v>14</v>
      </c>
      <c r="E1386" s="128">
        <v>10000</v>
      </c>
      <c r="F1386" s="51">
        <f t="shared" si="50"/>
        <v>15.244901723741037</v>
      </c>
      <c r="G1386" s="50">
        <f t="shared" si="51"/>
        <v>17.243930222781231</v>
      </c>
      <c r="H1386" s="90">
        <v>579.91420000000005</v>
      </c>
      <c r="I1386" s="129" t="s">
        <v>15</v>
      </c>
      <c r="J1386" s="55" t="s">
        <v>472</v>
      </c>
      <c r="K1386" s="89" t="s">
        <v>1121</v>
      </c>
      <c r="L1386" s="93" t="s">
        <v>1052</v>
      </c>
      <c r="M1386" s="45" t="s">
        <v>473</v>
      </c>
    </row>
    <row r="1387" spans="1:13" ht="12.75" customHeight="1" x14ac:dyDescent="0.2">
      <c r="A1387" s="85">
        <v>42123</v>
      </c>
      <c r="B1387" s="132" t="s">
        <v>1413</v>
      </c>
      <c r="C1387" s="43" t="s">
        <v>203</v>
      </c>
      <c r="D1387" s="142" t="s">
        <v>14</v>
      </c>
      <c r="E1387" s="128">
        <v>10000</v>
      </c>
      <c r="F1387" s="51">
        <f t="shared" si="50"/>
        <v>15.244901723741037</v>
      </c>
      <c r="G1387" s="50">
        <f t="shared" si="51"/>
        <v>17.243930222781231</v>
      </c>
      <c r="H1387" s="90">
        <v>579.91420000000005</v>
      </c>
      <c r="I1387" s="129" t="s">
        <v>15</v>
      </c>
      <c r="J1387" s="55" t="s">
        <v>472</v>
      </c>
      <c r="K1387" s="89" t="s">
        <v>1121</v>
      </c>
      <c r="L1387" s="93" t="s">
        <v>1052</v>
      </c>
      <c r="M1387" s="45" t="s">
        <v>473</v>
      </c>
    </row>
    <row r="1388" spans="1:13" ht="12.75" customHeight="1" x14ac:dyDescent="0.2">
      <c r="A1388" s="85">
        <v>42123</v>
      </c>
      <c r="B1388" s="132" t="s">
        <v>1236</v>
      </c>
      <c r="C1388" s="43" t="s">
        <v>203</v>
      </c>
      <c r="D1388" s="142" t="s">
        <v>14</v>
      </c>
      <c r="E1388" s="128">
        <v>15000</v>
      </c>
      <c r="F1388" s="51">
        <f t="shared" si="50"/>
        <v>22.867352585611556</v>
      </c>
      <c r="G1388" s="50">
        <f t="shared" si="51"/>
        <v>25.865895334171846</v>
      </c>
      <c r="H1388" s="90">
        <v>579.91420000000005</v>
      </c>
      <c r="I1388" s="129" t="s">
        <v>15</v>
      </c>
      <c r="J1388" s="55" t="s">
        <v>472</v>
      </c>
      <c r="K1388" s="89" t="s">
        <v>1120</v>
      </c>
      <c r="L1388" s="93" t="s">
        <v>1052</v>
      </c>
      <c r="M1388" s="45" t="s">
        <v>473</v>
      </c>
    </row>
    <row r="1389" spans="1:13" ht="12.75" customHeight="1" x14ac:dyDescent="0.2">
      <c r="A1389" s="85">
        <v>42123</v>
      </c>
      <c r="B1389" s="132" t="s">
        <v>1237</v>
      </c>
      <c r="C1389" s="89" t="s">
        <v>203</v>
      </c>
      <c r="D1389" s="142" t="s">
        <v>14</v>
      </c>
      <c r="E1389" s="128">
        <v>15000</v>
      </c>
      <c r="F1389" s="51">
        <f t="shared" si="50"/>
        <v>22.867352585611556</v>
      </c>
      <c r="G1389" s="50">
        <f t="shared" si="51"/>
        <v>25.865895334171846</v>
      </c>
      <c r="H1389" s="90">
        <v>579.91420000000005</v>
      </c>
      <c r="I1389" s="129" t="s">
        <v>15</v>
      </c>
      <c r="J1389" s="55" t="s">
        <v>472</v>
      </c>
      <c r="K1389" s="89" t="s">
        <v>1120</v>
      </c>
      <c r="L1389" s="93" t="s">
        <v>1052</v>
      </c>
      <c r="M1389" s="45" t="s">
        <v>473</v>
      </c>
    </row>
    <row r="1390" spans="1:13" ht="12.75" customHeight="1" x14ac:dyDescent="0.2">
      <c r="A1390" s="85">
        <v>42123</v>
      </c>
      <c r="B1390" s="132" t="s">
        <v>1238</v>
      </c>
      <c r="C1390" s="89" t="s">
        <v>203</v>
      </c>
      <c r="D1390" s="142" t="s">
        <v>14</v>
      </c>
      <c r="E1390" s="128">
        <v>15000</v>
      </c>
      <c r="F1390" s="51">
        <f t="shared" si="50"/>
        <v>22.867352585611556</v>
      </c>
      <c r="G1390" s="50">
        <f t="shared" si="51"/>
        <v>25.865895334171846</v>
      </c>
      <c r="H1390" s="90">
        <v>579.91420000000005</v>
      </c>
      <c r="I1390" s="129" t="s">
        <v>15</v>
      </c>
      <c r="J1390" s="55" t="s">
        <v>472</v>
      </c>
      <c r="K1390" s="89" t="s">
        <v>1120</v>
      </c>
      <c r="L1390" s="93" t="s">
        <v>1052</v>
      </c>
      <c r="M1390" s="45" t="s">
        <v>473</v>
      </c>
    </row>
    <row r="1391" spans="1:13" ht="12.75" customHeight="1" x14ac:dyDescent="0.2">
      <c r="A1391" s="85">
        <v>42123</v>
      </c>
      <c r="B1391" s="132" t="s">
        <v>1239</v>
      </c>
      <c r="C1391" s="89" t="s">
        <v>203</v>
      </c>
      <c r="D1391" s="142" t="s">
        <v>14</v>
      </c>
      <c r="E1391" s="128">
        <v>15000</v>
      </c>
      <c r="F1391" s="51">
        <f t="shared" si="50"/>
        <v>22.867352585611556</v>
      </c>
      <c r="G1391" s="50">
        <f t="shared" si="51"/>
        <v>25.865895334171846</v>
      </c>
      <c r="H1391" s="90">
        <v>579.91420000000005</v>
      </c>
      <c r="I1391" s="129" t="s">
        <v>15</v>
      </c>
      <c r="J1391" s="55" t="s">
        <v>472</v>
      </c>
      <c r="K1391" s="89" t="s">
        <v>1120</v>
      </c>
      <c r="L1391" s="93" t="s">
        <v>1052</v>
      </c>
      <c r="M1391" s="45" t="s">
        <v>473</v>
      </c>
    </row>
    <row r="1392" spans="1:13" ht="12.75" customHeight="1" x14ac:dyDescent="0.2">
      <c r="A1392" s="85">
        <v>42123</v>
      </c>
      <c r="B1392" s="132" t="s">
        <v>1240</v>
      </c>
      <c r="C1392" s="89" t="s">
        <v>203</v>
      </c>
      <c r="D1392" s="142" t="s">
        <v>14</v>
      </c>
      <c r="E1392" s="128">
        <v>15000</v>
      </c>
      <c r="F1392" s="51">
        <f t="shared" ref="F1392:F1398" si="52">E1392/655.957</f>
        <v>22.867352585611556</v>
      </c>
      <c r="G1392" s="50">
        <f t="shared" ref="G1392:G1398" si="53">E1392/H1392</f>
        <v>25.865895334171846</v>
      </c>
      <c r="H1392" s="90">
        <v>579.91420000000005</v>
      </c>
      <c r="I1392" s="129" t="s">
        <v>15</v>
      </c>
      <c r="J1392" s="55" t="s">
        <v>472</v>
      </c>
      <c r="K1392" s="89" t="s">
        <v>1120</v>
      </c>
      <c r="L1392" s="93" t="s">
        <v>1052</v>
      </c>
      <c r="M1392" s="45" t="s">
        <v>473</v>
      </c>
    </row>
    <row r="1393" spans="1:13" ht="12.75" customHeight="1" x14ac:dyDescent="0.2">
      <c r="A1393" s="85">
        <v>42123</v>
      </c>
      <c r="B1393" s="132" t="s">
        <v>1241</v>
      </c>
      <c r="C1393" s="89" t="s">
        <v>203</v>
      </c>
      <c r="D1393" s="142" t="s">
        <v>14</v>
      </c>
      <c r="E1393" s="128">
        <v>15000</v>
      </c>
      <c r="F1393" s="51">
        <f t="shared" si="52"/>
        <v>22.867352585611556</v>
      </c>
      <c r="G1393" s="50">
        <f t="shared" si="53"/>
        <v>25.865895334171846</v>
      </c>
      <c r="H1393" s="90">
        <v>579.91420000000005</v>
      </c>
      <c r="I1393" s="129" t="s">
        <v>15</v>
      </c>
      <c r="J1393" s="55" t="s">
        <v>472</v>
      </c>
      <c r="K1393" s="89" t="s">
        <v>1120</v>
      </c>
      <c r="L1393" s="93" t="s">
        <v>1052</v>
      </c>
      <c r="M1393" s="45" t="s">
        <v>473</v>
      </c>
    </row>
    <row r="1394" spans="1:13" ht="12.75" customHeight="1" x14ac:dyDescent="0.2">
      <c r="A1394" s="85">
        <v>42123</v>
      </c>
      <c r="B1394" s="132" t="s">
        <v>1242</v>
      </c>
      <c r="C1394" s="89" t="s">
        <v>203</v>
      </c>
      <c r="D1394" s="142" t="s">
        <v>14</v>
      </c>
      <c r="E1394" s="128">
        <v>15000</v>
      </c>
      <c r="F1394" s="51">
        <f t="shared" si="52"/>
        <v>22.867352585611556</v>
      </c>
      <c r="G1394" s="50">
        <f t="shared" si="53"/>
        <v>25.865895334171846</v>
      </c>
      <c r="H1394" s="90">
        <v>579.91420000000005</v>
      </c>
      <c r="I1394" s="129" t="s">
        <v>15</v>
      </c>
      <c r="J1394" s="55" t="s">
        <v>472</v>
      </c>
      <c r="K1394" s="89" t="s">
        <v>1120</v>
      </c>
      <c r="L1394" s="93" t="s">
        <v>1052</v>
      </c>
      <c r="M1394" s="45" t="s">
        <v>473</v>
      </c>
    </row>
    <row r="1395" spans="1:13" ht="12.75" customHeight="1" x14ac:dyDescent="0.2">
      <c r="A1395" s="85">
        <v>42123</v>
      </c>
      <c r="B1395" s="132" t="s">
        <v>1243</v>
      </c>
      <c r="C1395" s="89" t="s">
        <v>203</v>
      </c>
      <c r="D1395" s="142" t="s">
        <v>14</v>
      </c>
      <c r="E1395" s="128">
        <v>15000</v>
      </c>
      <c r="F1395" s="51">
        <f t="shared" si="52"/>
        <v>22.867352585611556</v>
      </c>
      <c r="G1395" s="50">
        <f t="shared" si="53"/>
        <v>25.865895334171846</v>
      </c>
      <c r="H1395" s="90">
        <v>579.91420000000005</v>
      </c>
      <c r="I1395" s="129" t="s">
        <v>15</v>
      </c>
      <c r="J1395" s="55" t="s">
        <v>472</v>
      </c>
      <c r="K1395" s="89" t="s">
        <v>1120</v>
      </c>
      <c r="L1395" s="93" t="s">
        <v>1052</v>
      </c>
      <c r="M1395" s="45" t="s">
        <v>473</v>
      </c>
    </row>
    <row r="1396" spans="1:13" ht="12.75" customHeight="1" x14ac:dyDescent="0.2">
      <c r="A1396" s="85">
        <v>42123</v>
      </c>
      <c r="B1396" s="132" t="s">
        <v>1244</v>
      </c>
      <c r="C1396" s="89" t="s">
        <v>203</v>
      </c>
      <c r="D1396" s="142" t="s">
        <v>14</v>
      </c>
      <c r="E1396" s="128">
        <v>15000</v>
      </c>
      <c r="F1396" s="51">
        <f t="shared" si="52"/>
        <v>22.867352585611556</v>
      </c>
      <c r="G1396" s="50">
        <f t="shared" si="53"/>
        <v>25.865895334171846</v>
      </c>
      <c r="H1396" s="90">
        <v>579.91420000000005</v>
      </c>
      <c r="I1396" s="129" t="s">
        <v>15</v>
      </c>
      <c r="J1396" s="55" t="s">
        <v>472</v>
      </c>
      <c r="K1396" s="89" t="s">
        <v>1120</v>
      </c>
      <c r="L1396" s="93" t="s">
        <v>1052</v>
      </c>
      <c r="M1396" s="45" t="s">
        <v>473</v>
      </c>
    </row>
    <row r="1397" spans="1:13" ht="12.75" customHeight="1" x14ac:dyDescent="0.2">
      <c r="A1397" s="85">
        <v>42123</v>
      </c>
      <c r="B1397" s="132" t="s">
        <v>1245</v>
      </c>
      <c r="C1397" s="89" t="s">
        <v>203</v>
      </c>
      <c r="D1397" s="142" t="s">
        <v>14</v>
      </c>
      <c r="E1397" s="128">
        <v>15000</v>
      </c>
      <c r="F1397" s="51">
        <f t="shared" si="52"/>
        <v>22.867352585611556</v>
      </c>
      <c r="G1397" s="50">
        <f t="shared" si="53"/>
        <v>25.865895334171846</v>
      </c>
      <c r="H1397" s="90">
        <v>579.91420000000005</v>
      </c>
      <c r="I1397" s="129" t="s">
        <v>15</v>
      </c>
      <c r="J1397" s="55" t="s">
        <v>472</v>
      </c>
      <c r="K1397" s="89" t="s">
        <v>1120</v>
      </c>
      <c r="L1397" s="93" t="s">
        <v>1052</v>
      </c>
      <c r="M1397" s="45" t="s">
        <v>473</v>
      </c>
    </row>
    <row r="1398" spans="1:13" ht="12.75" customHeight="1" x14ac:dyDescent="0.2">
      <c r="A1398" s="85">
        <v>42123</v>
      </c>
      <c r="B1398" s="127" t="s">
        <v>1430</v>
      </c>
      <c r="C1398" s="89" t="s">
        <v>234</v>
      </c>
      <c r="D1398" s="130" t="s">
        <v>9</v>
      </c>
      <c r="E1398" s="128">
        <v>15400</v>
      </c>
      <c r="F1398" s="51">
        <f t="shared" si="52"/>
        <v>23.477148654561198</v>
      </c>
      <c r="G1398" s="50">
        <f t="shared" si="53"/>
        <v>26.555652543083095</v>
      </c>
      <c r="H1398" s="90">
        <v>579.91420000000005</v>
      </c>
      <c r="I1398" s="129" t="s">
        <v>217</v>
      </c>
      <c r="J1398" s="55" t="s">
        <v>472</v>
      </c>
      <c r="K1398" s="89" t="s">
        <v>847</v>
      </c>
      <c r="L1398" s="93" t="s">
        <v>1052</v>
      </c>
      <c r="M1398" s="45" t="s">
        <v>473</v>
      </c>
    </row>
    <row r="1399" spans="1:13" x14ac:dyDescent="0.2">
      <c r="A1399" s="113"/>
      <c r="B1399" s="114"/>
      <c r="C1399" s="112"/>
      <c r="D1399" s="115"/>
      <c r="E1399" s="116"/>
      <c r="F1399" s="117"/>
    </row>
    <row r="1400" spans="1:13" x14ac:dyDescent="0.2">
      <c r="A1400" s="113"/>
      <c r="B1400" s="114"/>
      <c r="C1400" s="112"/>
      <c r="D1400" s="115"/>
      <c r="E1400" s="116"/>
      <c r="F1400" s="117"/>
    </row>
    <row r="1401" spans="1:13" x14ac:dyDescent="0.2">
      <c r="A1401" s="113"/>
      <c r="B1401" s="114"/>
      <c r="C1401" s="112"/>
      <c r="D1401" s="115"/>
      <c r="E1401" s="116"/>
      <c r="F1401" s="117"/>
    </row>
    <row r="1402" spans="1:13" x14ac:dyDescent="0.2">
      <c r="A1402" s="113"/>
      <c r="B1402" s="114"/>
      <c r="C1402" s="112"/>
      <c r="D1402" s="115"/>
      <c r="E1402" s="116"/>
      <c r="F1402" s="117"/>
    </row>
    <row r="1403" spans="1:13" x14ac:dyDescent="0.2">
      <c r="A1403" s="113"/>
      <c r="B1403" s="114"/>
      <c r="C1403" s="112"/>
      <c r="D1403" s="115"/>
      <c r="E1403" s="116"/>
      <c r="F1403" s="117"/>
    </row>
    <row r="1404" spans="1:13" x14ac:dyDescent="0.2">
      <c r="A1404" s="113"/>
      <c r="B1404" s="114"/>
      <c r="C1404" s="112"/>
      <c r="D1404" s="115"/>
      <c r="E1404" s="116"/>
      <c r="F1404" s="117"/>
    </row>
  </sheetData>
  <autoFilter ref="A1:M446"/>
  <dataValidations count="1">
    <dataValidation type="list" errorStyle="information" showInputMessage="1" showErrorMessage="1" errorTitle="Attention" error="Seuls les transports entre villes sont autorisés en champs libre_x000a_" sqref="B1091:B1095">
      <formula1>$M$20:$M$29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B1" workbookViewId="0">
      <selection activeCell="H20" sqref="H20"/>
    </sheetView>
  </sheetViews>
  <sheetFormatPr baseColWidth="10" defaultRowHeight="15" x14ac:dyDescent="0.25"/>
  <cols>
    <col min="1" max="1" width="32.140625" bestFit="1" customWidth="1"/>
    <col min="2" max="2" width="23.85546875" customWidth="1"/>
    <col min="3" max="3" width="7" customWidth="1"/>
    <col min="4" max="4" width="8.28515625" customWidth="1"/>
    <col min="5" max="5" width="8" customWidth="1"/>
    <col min="6" max="6" width="15.28515625" bestFit="1" customWidth="1"/>
    <col min="7" max="7" width="10" customWidth="1"/>
    <col min="8" max="8" width="11.85546875" bestFit="1" customWidth="1"/>
    <col min="9" max="9" width="14.7109375" bestFit="1" customWidth="1"/>
    <col min="10" max="10" width="8.28515625" customWidth="1"/>
    <col min="11" max="11" width="10.5703125" customWidth="1"/>
    <col min="12" max="12" width="12.85546875" bestFit="1" customWidth="1"/>
    <col min="13" max="13" width="9.42578125" customWidth="1"/>
    <col min="14" max="14" width="17.5703125" bestFit="1" customWidth="1"/>
    <col min="15" max="15" width="13.140625" bestFit="1" customWidth="1"/>
    <col min="16" max="16" width="12.5703125" bestFit="1" customWidth="1"/>
  </cols>
  <sheetData>
    <row r="1" spans="1:16" x14ac:dyDescent="0.25">
      <c r="A1" s="38" t="s">
        <v>4</v>
      </c>
      <c r="B1" t="s">
        <v>1437</v>
      </c>
    </row>
    <row r="3" spans="1:16" x14ac:dyDescent="0.25">
      <c r="A3" s="38" t="s">
        <v>275</v>
      </c>
      <c r="B3" s="38" t="s">
        <v>1436</v>
      </c>
    </row>
    <row r="4" spans="1:16" x14ac:dyDescent="0.25">
      <c r="A4" s="38" t="s">
        <v>274</v>
      </c>
      <c r="B4" t="s">
        <v>234</v>
      </c>
      <c r="C4" t="s">
        <v>203</v>
      </c>
      <c r="D4" t="s">
        <v>110</v>
      </c>
      <c r="E4" t="s">
        <v>204</v>
      </c>
      <c r="F4" t="s">
        <v>102</v>
      </c>
      <c r="G4" t="s">
        <v>135</v>
      </c>
      <c r="H4" t="s">
        <v>117</v>
      </c>
      <c r="I4" t="s">
        <v>113</v>
      </c>
      <c r="J4" t="s">
        <v>122</v>
      </c>
      <c r="K4" t="s">
        <v>103</v>
      </c>
      <c r="L4" t="s">
        <v>820</v>
      </c>
      <c r="M4" t="s">
        <v>94</v>
      </c>
      <c r="N4" t="s">
        <v>249</v>
      </c>
      <c r="O4" t="s">
        <v>215</v>
      </c>
      <c r="P4" t="s">
        <v>276</v>
      </c>
    </row>
    <row r="5" spans="1:16" x14ac:dyDescent="0.25">
      <c r="A5" s="39" t="s">
        <v>8</v>
      </c>
      <c r="B5" s="40"/>
      <c r="C5" s="40"/>
      <c r="D5" s="40"/>
      <c r="E5" s="40"/>
      <c r="F5" s="40"/>
      <c r="G5" s="40">
        <v>302460</v>
      </c>
      <c r="H5" s="40"/>
      <c r="I5" s="40"/>
      <c r="J5" s="40"/>
      <c r="K5" s="40">
        <v>1000</v>
      </c>
      <c r="L5" s="40"/>
      <c r="M5" s="40">
        <v>146100</v>
      </c>
      <c r="N5" s="40">
        <v>126000</v>
      </c>
      <c r="O5" s="40">
        <v>59650</v>
      </c>
      <c r="P5" s="40">
        <v>635210</v>
      </c>
    </row>
    <row r="6" spans="1:16" x14ac:dyDescent="0.25">
      <c r="A6" s="39" t="s">
        <v>11</v>
      </c>
      <c r="B6" s="40"/>
      <c r="C6" s="40"/>
      <c r="D6" s="40"/>
      <c r="E6" s="40">
        <v>5000</v>
      </c>
      <c r="F6" s="40">
        <v>1000</v>
      </c>
      <c r="G6" s="40">
        <v>351130</v>
      </c>
      <c r="H6" s="40"/>
      <c r="I6" s="40"/>
      <c r="J6" s="40"/>
      <c r="K6" s="40"/>
      <c r="L6" s="40"/>
      <c r="M6" s="40">
        <v>12800</v>
      </c>
      <c r="N6" s="40"/>
      <c r="O6" s="40"/>
      <c r="P6" s="40">
        <v>369930</v>
      </c>
    </row>
    <row r="7" spans="1:16" x14ac:dyDescent="0.25">
      <c r="A7" s="39" t="s">
        <v>10</v>
      </c>
      <c r="B7" s="40"/>
      <c r="C7" s="40"/>
      <c r="D7" s="40"/>
      <c r="E7" s="40"/>
      <c r="F7" s="40"/>
      <c r="G7" s="40">
        <v>395770</v>
      </c>
      <c r="H7" s="40"/>
      <c r="I7" s="40"/>
      <c r="J7" s="40"/>
      <c r="K7" s="40"/>
      <c r="L7" s="40"/>
      <c r="M7" s="40"/>
      <c r="N7" s="40"/>
      <c r="O7" s="40"/>
      <c r="P7" s="40">
        <v>395770</v>
      </c>
    </row>
    <row r="8" spans="1:16" x14ac:dyDescent="0.25">
      <c r="A8" s="39" t="s">
        <v>14</v>
      </c>
      <c r="B8" s="40"/>
      <c r="C8" s="40">
        <v>300000</v>
      </c>
      <c r="D8" s="40"/>
      <c r="E8" s="40"/>
      <c r="F8" s="40"/>
      <c r="G8" s="40">
        <v>189830</v>
      </c>
      <c r="H8" s="40"/>
      <c r="I8" s="40"/>
      <c r="J8" s="40"/>
      <c r="K8" s="40"/>
      <c r="L8" s="40"/>
      <c r="M8" s="40">
        <v>12700</v>
      </c>
      <c r="N8" s="40"/>
      <c r="O8" s="40"/>
      <c r="P8" s="40">
        <v>502530</v>
      </c>
    </row>
    <row r="9" spans="1:16" x14ac:dyDescent="0.25">
      <c r="A9" s="39" t="s">
        <v>9</v>
      </c>
      <c r="B9" s="40">
        <v>15400</v>
      </c>
      <c r="C9" s="40"/>
      <c r="D9" s="40">
        <v>25000</v>
      </c>
      <c r="E9" s="40"/>
      <c r="F9" s="40">
        <v>92600</v>
      </c>
      <c r="G9" s="40">
        <v>2124208</v>
      </c>
      <c r="H9" s="40">
        <v>6670</v>
      </c>
      <c r="I9" s="40">
        <v>136591</v>
      </c>
      <c r="J9" s="40">
        <v>140000</v>
      </c>
      <c r="K9" s="40">
        <v>100000</v>
      </c>
      <c r="L9" s="40">
        <v>29000</v>
      </c>
      <c r="M9" s="40">
        <v>46650</v>
      </c>
      <c r="N9" s="40"/>
      <c r="O9" s="40"/>
      <c r="P9" s="40">
        <v>2716119</v>
      </c>
    </row>
    <row r="10" spans="1:16" x14ac:dyDescent="0.25">
      <c r="A10" s="39" t="s">
        <v>1199</v>
      </c>
      <c r="B10" s="40"/>
      <c r="C10" s="40"/>
      <c r="D10" s="40"/>
      <c r="E10" s="40"/>
      <c r="F10" s="40"/>
      <c r="G10" s="40">
        <v>383500</v>
      </c>
      <c r="H10" s="40"/>
      <c r="I10" s="40"/>
      <c r="J10" s="40"/>
      <c r="K10" s="40"/>
      <c r="L10" s="40"/>
      <c r="M10" s="40"/>
      <c r="N10" s="40"/>
      <c r="O10" s="40"/>
      <c r="P10" s="40">
        <v>383500</v>
      </c>
    </row>
    <row r="11" spans="1:16" x14ac:dyDescent="0.25">
      <c r="A11" s="39" t="s">
        <v>276</v>
      </c>
      <c r="B11" s="40">
        <v>15400</v>
      </c>
      <c r="C11" s="40">
        <v>300000</v>
      </c>
      <c r="D11" s="40">
        <v>25000</v>
      </c>
      <c r="E11" s="40">
        <v>5000</v>
      </c>
      <c r="F11" s="40">
        <v>93600</v>
      </c>
      <c r="G11" s="40">
        <v>3746898</v>
      </c>
      <c r="H11" s="40">
        <v>6670</v>
      </c>
      <c r="I11" s="40">
        <v>136591</v>
      </c>
      <c r="J11" s="40">
        <v>140000</v>
      </c>
      <c r="K11" s="40">
        <v>101000</v>
      </c>
      <c r="L11" s="40">
        <v>29000</v>
      </c>
      <c r="M11" s="40">
        <v>218250</v>
      </c>
      <c r="N11" s="40">
        <v>126000</v>
      </c>
      <c r="O11" s="40">
        <v>59650</v>
      </c>
      <c r="P11" s="40">
        <v>5003059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 Avril  2019</vt:lpstr>
      <vt:lpstr>Arrêté de caisse Avril 2019</vt:lpstr>
      <vt:lpstr>Global Janv-Avril</vt:lpstr>
      <vt:lpstr>Detail Avril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2019-05-16T09:18:51Z</dcterms:modified>
</cp:coreProperties>
</file>